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Uf11-002\coveredbonds\CONTROLE SPECIFIQUE\ECBC\1. Reporting ECBC (trimestriel)\2019 09 30\"/>
    </mc:Choice>
  </mc:AlternateContent>
  <bookViews>
    <workbookView xWindow="0" yWindow="0" windowWidth="15930" windowHeight="10350" activeTab="1"/>
  </bookViews>
  <sheets>
    <sheet name="Disclaimer" sheetId="13" r:id="rId1"/>
    <sheet name="Introduction" sheetId="5" r:id="rId2"/>
    <sheet name="A. HTT General" sheetId="8" r:id="rId3"/>
    <sheet name="B1. HTT Mortgage Assets" sheetId="9" r:id="rId4"/>
    <sheet name="B2. HTT Public Sector Assets" sheetId="10" r:id="rId5"/>
    <sheet name="B3. HTT Shipping Assets" sheetId="11" r:id="rId6"/>
    <sheet name="C. HTT Harmonised Glossary" sheetId="12" r:id="rId7"/>
    <sheet name="D. NTT National Transp Template" sheetId="14" r:id="rId8"/>
    <sheet name="E. Optional ECB-ECAIs data" sheetId="18" r:id="rId9"/>
  </sheets>
  <definedNames>
    <definedName name="_xlnm._FilterDatabase" localSheetId="2" hidden="1">'A. HTT General'!$L$112:$L$126</definedName>
    <definedName name="_xlnm._FilterDatabase" localSheetId="3" hidden="1">'B1. HTT Mortgage Assets'!$A$11:$D$187</definedName>
    <definedName name="acceptable_use_policy" localSheetId="0">Disclaimer!#REF!</definedName>
    <definedName name="general_tc" localSheetId="0">Disclaimer!$A$61</definedName>
    <definedName name="_xlnm.Print_Titles" localSheetId="0">Disclaimer!$2:$2</definedName>
    <definedName name="privacy_policy" localSheetId="0">Disclaimer!$A$136</definedName>
    <definedName name="_xlnm.Print_Area" localSheetId="2">'A. HTT General'!$A$1:$G$365</definedName>
    <definedName name="_xlnm.Print_Area" localSheetId="3">'B1. HTT Mortgage Assets'!$A$1:$G$387</definedName>
    <definedName name="_xlnm.Print_Area" localSheetId="4">'B2. HTT Public Sector Assets'!$A$1:$G$179</definedName>
    <definedName name="_xlnm.Print_Area" localSheetId="5">'B3. HTT Shipping Assets'!$A$1:$G$211</definedName>
    <definedName name="_xlnm.Print_Area" localSheetId="6">'C. HTT Harmonised Glossary'!$A$1:$C$37</definedName>
    <definedName name="_xlnm.Print_Area" localSheetId="7">'D. NTT National Transp Template'!$A$1:$J$561</definedName>
    <definedName name="_xlnm.Print_Area" localSheetId="0">Disclaimer!$A$1:$A$170</definedName>
    <definedName name="_xlnm.Print_Area" localSheetId="8">'E. Optional ECB-ECAIs data'!$A$2:$G$72</definedName>
    <definedName name="_xlnm.Print_Area" localSheetId="1">Introduction!$B$2:$J$40</definedName>
  </definedNames>
  <calcPr calcId="162913"/>
</workbook>
</file>

<file path=xl/calcChain.xml><?xml version="1.0" encoding="utf-8"?>
<calcChain xmlns="http://schemas.openxmlformats.org/spreadsheetml/2006/main">
  <c r="D175" i="14" l="1"/>
  <c r="J137" i="14" l="1"/>
  <c r="I137" i="14"/>
  <c r="H137" i="14"/>
  <c r="G137" i="14"/>
  <c r="F137" i="14"/>
  <c r="E137" i="14"/>
  <c r="D137" i="14"/>
  <c r="J135" i="14"/>
  <c r="I135" i="14"/>
  <c r="H135" i="14"/>
  <c r="G135" i="14"/>
  <c r="F135" i="14"/>
  <c r="E135" i="14"/>
  <c r="D135" i="14"/>
  <c r="J123" i="14"/>
  <c r="I123" i="14"/>
  <c r="H123" i="14"/>
  <c r="G123" i="14"/>
  <c r="F123" i="14"/>
  <c r="E123" i="14"/>
  <c r="D123" i="14"/>
  <c r="G86" i="18" l="1"/>
  <c r="G85" i="18"/>
  <c r="G84" i="18"/>
  <c r="G83" i="18"/>
  <c r="G82" i="18"/>
  <c r="F180" i="9" l="1"/>
  <c r="F174" i="9"/>
  <c r="F173" i="9"/>
  <c r="F171" i="9"/>
  <c r="F170" i="9"/>
  <c r="F172" i="9"/>
  <c r="F161" i="9"/>
  <c r="F160" i="9"/>
  <c r="F151" i="9"/>
  <c r="F152" i="9"/>
  <c r="F150" i="9"/>
  <c r="F112" i="9"/>
  <c r="F111" i="9"/>
  <c r="F110" i="9"/>
  <c r="F109" i="9"/>
  <c r="F108" i="9"/>
  <c r="F107" i="9"/>
  <c r="F106" i="9"/>
  <c r="F105" i="9"/>
  <c r="F104" i="9"/>
  <c r="F103" i="9"/>
  <c r="F102" i="9"/>
  <c r="F101" i="9"/>
  <c r="F100" i="9"/>
  <c r="F99" i="9"/>
  <c r="F86" i="9"/>
  <c r="F87" i="9"/>
  <c r="F85" i="9"/>
  <c r="F84" i="9"/>
  <c r="F83" i="9"/>
  <c r="F82" i="9"/>
  <c r="F81" i="9"/>
  <c r="F80" i="9"/>
  <c r="F79" i="9"/>
  <c r="F78" i="9"/>
  <c r="F72" i="9"/>
  <c r="F76" i="9"/>
  <c r="F75" i="9"/>
  <c r="F74" i="9"/>
  <c r="F71" i="9"/>
  <c r="F70" i="9"/>
  <c r="F69" i="9"/>
  <c r="F68" i="9"/>
  <c r="F67" i="9"/>
  <c r="F66" i="9"/>
  <c r="F65" i="9"/>
  <c r="F64" i="9"/>
  <c r="F63" i="9"/>
  <c r="F62" i="9"/>
  <c r="F61" i="9"/>
  <c r="F60" i="9"/>
  <c r="F59" i="9"/>
  <c r="F58" i="9"/>
  <c r="F57" i="9"/>
  <c r="F56" i="9"/>
  <c r="F55" i="9"/>
  <c r="F54" i="9"/>
  <c r="F53" i="9"/>
  <c r="F52" i="9"/>
  <c r="F51" i="9"/>
  <c r="F50" i="9"/>
  <c r="F49" i="9"/>
  <c r="F48" i="9"/>
  <c r="F47" i="9"/>
  <c r="F45" i="9"/>
  <c r="F46" i="9"/>
  <c r="F36" i="9"/>
  <c r="F28" i="9"/>
  <c r="C207" i="8"/>
  <c r="G227" i="8" l="1"/>
  <c r="F227" i="8"/>
  <c r="G226" i="8"/>
  <c r="F226" i="8"/>
  <c r="G225" i="8"/>
  <c r="F225" i="8"/>
  <c r="G224" i="8"/>
  <c r="F224" i="8"/>
  <c r="G223" i="8"/>
  <c r="F223" i="8"/>
  <c r="G222" i="8"/>
  <c r="F222" i="8"/>
  <c r="G221" i="8"/>
  <c r="F221" i="8"/>
  <c r="G219" i="8"/>
  <c r="F219" i="8"/>
  <c r="G218" i="8"/>
  <c r="F218" i="8"/>
  <c r="G217" i="8"/>
  <c r="F217" i="8"/>
  <c r="D45" i="8" l="1"/>
  <c r="C293" i="8" l="1"/>
  <c r="D293" i="8"/>
  <c r="D292" i="8"/>
  <c r="C292" i="8"/>
  <c r="F292" i="8" l="1"/>
  <c r="F220" i="8" l="1"/>
  <c r="C290" i="8" l="1"/>
  <c r="C179" i="8" l="1"/>
  <c r="C288" i="8"/>
  <c r="D167" i="8"/>
  <c r="G166" i="8" l="1"/>
  <c r="G165" i="8"/>
  <c r="G164" i="8"/>
  <c r="F177" i="8"/>
  <c r="F181" i="8"/>
  <c r="F185" i="8"/>
  <c r="F178" i="8"/>
  <c r="F182" i="8"/>
  <c r="F186" i="8"/>
  <c r="F175" i="8"/>
  <c r="F184" i="8"/>
  <c r="F187" i="8"/>
  <c r="F180" i="8"/>
  <c r="F174" i="8"/>
  <c r="F183" i="8"/>
  <c r="D179" i="11"/>
  <c r="G175" i="11" s="1"/>
  <c r="C179" i="11"/>
  <c r="F175" i="11" s="1"/>
  <c r="D157" i="11"/>
  <c r="G153" i="11" s="1"/>
  <c r="C157" i="11"/>
  <c r="F149" i="11" s="1"/>
  <c r="D144" i="11"/>
  <c r="G140" i="11" s="1"/>
  <c r="C144" i="11"/>
  <c r="F142" i="11" s="1"/>
  <c r="C59" i="11"/>
  <c r="C55" i="11"/>
  <c r="C26" i="11"/>
  <c r="C152" i="10"/>
  <c r="C82" i="10"/>
  <c r="C78" i="10"/>
  <c r="C49" i="10"/>
  <c r="C42" i="10"/>
  <c r="F41" i="10" s="1"/>
  <c r="D37" i="10"/>
  <c r="G35" i="10" s="1"/>
  <c r="C37" i="10"/>
  <c r="F36" i="10" s="1"/>
  <c r="D350" i="9"/>
  <c r="G355" i="9" s="1"/>
  <c r="C350" i="9"/>
  <c r="F351" i="9" s="1"/>
  <c r="D328" i="9"/>
  <c r="G333" i="9" s="1"/>
  <c r="C328" i="9"/>
  <c r="F333" i="9" s="1"/>
  <c r="D315" i="9"/>
  <c r="G313" i="9" s="1"/>
  <c r="C315" i="9"/>
  <c r="D249" i="9"/>
  <c r="G247" i="9" s="1"/>
  <c r="C249" i="9"/>
  <c r="F252" i="9" s="1"/>
  <c r="D227" i="9"/>
  <c r="G228" i="9" s="1"/>
  <c r="C227" i="9"/>
  <c r="F219" i="9" s="1"/>
  <c r="D214" i="9"/>
  <c r="C214" i="9"/>
  <c r="F77" i="9"/>
  <c r="D77" i="9"/>
  <c r="C77" i="9"/>
  <c r="F73" i="9"/>
  <c r="D73" i="9"/>
  <c r="C73" i="9"/>
  <c r="F44" i="9"/>
  <c r="D44" i="9"/>
  <c r="C44" i="9"/>
  <c r="C15" i="9"/>
  <c r="D300" i="8"/>
  <c r="C300" i="8"/>
  <c r="C299" i="8"/>
  <c r="C298" i="8"/>
  <c r="C297" i="8"/>
  <c r="C296" i="8"/>
  <c r="C295" i="8"/>
  <c r="C294" i="8"/>
  <c r="C291" i="8"/>
  <c r="D290" i="8"/>
  <c r="C289" i="8"/>
  <c r="C220" i="8"/>
  <c r="C208" i="8"/>
  <c r="F198" i="8" s="1"/>
  <c r="C167" i="8"/>
  <c r="D155" i="8"/>
  <c r="G147" i="8" s="1"/>
  <c r="C155" i="8"/>
  <c r="F147" i="8" s="1"/>
  <c r="D129" i="8"/>
  <c r="C129" i="8"/>
  <c r="D100" i="8"/>
  <c r="C100" i="8"/>
  <c r="D77" i="8"/>
  <c r="G80" i="8" s="1"/>
  <c r="C77" i="8"/>
  <c r="C58" i="8"/>
  <c r="G124" i="11" l="1"/>
  <c r="G126" i="11"/>
  <c r="G134" i="11"/>
  <c r="G136" i="11"/>
  <c r="F153" i="11"/>
  <c r="G171" i="11"/>
  <c r="F303" i="9"/>
  <c r="F299" i="9"/>
  <c r="G120" i="11"/>
  <c r="G128" i="11"/>
  <c r="G138" i="11"/>
  <c r="G122" i="11"/>
  <c r="G130" i="11"/>
  <c r="G142" i="11"/>
  <c r="F127" i="8"/>
  <c r="F121" i="8"/>
  <c r="G127" i="8"/>
  <c r="G121" i="8"/>
  <c r="F149" i="8"/>
  <c r="F153" i="8"/>
  <c r="F150" i="8"/>
  <c r="F154" i="8"/>
  <c r="F151" i="8"/>
  <c r="F148" i="8"/>
  <c r="F152" i="8"/>
  <c r="G151" i="8"/>
  <c r="G153" i="8"/>
  <c r="G148" i="8"/>
  <c r="G152" i="8"/>
  <c r="G149" i="8"/>
  <c r="G150" i="8"/>
  <c r="G154" i="8"/>
  <c r="G131" i="8"/>
  <c r="G135" i="8"/>
  <c r="G132" i="8"/>
  <c r="G136" i="8"/>
  <c r="G133" i="8"/>
  <c r="G134" i="8"/>
  <c r="G130" i="8"/>
  <c r="F99" i="8"/>
  <c r="F95" i="8"/>
  <c r="F98" i="8"/>
  <c r="F94" i="8"/>
  <c r="F97" i="8"/>
  <c r="F96" i="8"/>
  <c r="F160" i="8"/>
  <c r="F156" i="8"/>
  <c r="F145" i="8"/>
  <c r="F141" i="8"/>
  <c r="F159" i="8"/>
  <c r="F144" i="8"/>
  <c r="F140" i="8"/>
  <c r="F162" i="8"/>
  <c r="F158" i="8"/>
  <c r="F143" i="8"/>
  <c r="F139" i="8"/>
  <c r="F161" i="8"/>
  <c r="F157" i="8"/>
  <c r="F146" i="8"/>
  <c r="F142" i="8"/>
  <c r="F138" i="8"/>
  <c r="F54" i="8"/>
  <c r="F55" i="8"/>
  <c r="F62" i="8"/>
  <c r="F60" i="8"/>
  <c r="F63" i="8"/>
  <c r="F59" i="8"/>
  <c r="F64" i="8"/>
  <c r="F61" i="8"/>
  <c r="F56" i="8"/>
  <c r="F213" i="9"/>
  <c r="F211" i="9"/>
  <c r="F209" i="9"/>
  <c r="F207" i="9"/>
  <c r="F205" i="9"/>
  <c r="F203" i="9"/>
  <c r="F201" i="9"/>
  <c r="F199" i="9"/>
  <c r="F197" i="9"/>
  <c r="F195" i="9"/>
  <c r="F193" i="9"/>
  <c r="F191" i="9"/>
  <c r="F212" i="9"/>
  <c r="F210" i="9"/>
  <c r="F208" i="9"/>
  <c r="F206" i="9"/>
  <c r="F204" i="9"/>
  <c r="F202" i="9"/>
  <c r="F200" i="9"/>
  <c r="F198" i="9"/>
  <c r="F196" i="9"/>
  <c r="F194" i="9"/>
  <c r="F192" i="9"/>
  <c r="F190" i="9"/>
  <c r="G213" i="9"/>
  <c r="G209" i="9"/>
  <c r="G199" i="9"/>
  <c r="G191" i="9"/>
  <c r="G212" i="9"/>
  <c r="G210" i="9"/>
  <c r="G208" i="9"/>
  <c r="G206" i="9"/>
  <c r="G204" i="9"/>
  <c r="G202" i="9"/>
  <c r="G200" i="9"/>
  <c r="G198" i="9"/>
  <c r="G196" i="9"/>
  <c r="G194" i="9"/>
  <c r="G192" i="9"/>
  <c r="G190" i="9"/>
  <c r="G207" i="9"/>
  <c r="G201" i="9"/>
  <c r="G195" i="9"/>
  <c r="G211" i="9"/>
  <c r="G205" i="9"/>
  <c r="G203" i="9"/>
  <c r="G197" i="9"/>
  <c r="G193" i="9"/>
  <c r="F166" i="8"/>
  <c r="F164" i="8"/>
  <c r="F165" i="8"/>
  <c r="G162" i="8"/>
  <c r="G160" i="8"/>
  <c r="G158" i="8"/>
  <c r="G156" i="8"/>
  <c r="G145" i="8"/>
  <c r="G143" i="8"/>
  <c r="G141" i="8"/>
  <c r="G139" i="8"/>
  <c r="G157" i="8"/>
  <c r="G161" i="8"/>
  <c r="G159" i="8"/>
  <c r="G146" i="8"/>
  <c r="G144" i="8"/>
  <c r="G142" i="8"/>
  <c r="G140" i="8"/>
  <c r="G138" i="8"/>
  <c r="F131" i="8"/>
  <c r="F133" i="8"/>
  <c r="F135" i="8"/>
  <c r="F134" i="8"/>
  <c r="F132" i="8"/>
  <c r="F136" i="8"/>
  <c r="F130" i="8"/>
  <c r="G128" i="8"/>
  <c r="G123" i="8"/>
  <c r="G118" i="8"/>
  <c r="G114" i="8"/>
  <c r="G126" i="8"/>
  <c r="G122" i="8"/>
  <c r="G117" i="8"/>
  <c r="G113" i="8"/>
  <c r="G125" i="8"/>
  <c r="G120" i="8"/>
  <c r="G116" i="8"/>
  <c r="G112" i="8"/>
  <c r="G124" i="8"/>
  <c r="G119" i="8"/>
  <c r="G115" i="8"/>
  <c r="F128" i="8"/>
  <c r="F125" i="8"/>
  <c r="F123" i="8"/>
  <c r="F120" i="8"/>
  <c r="F118" i="8"/>
  <c r="F116" i="8"/>
  <c r="F114" i="8"/>
  <c r="F126" i="8"/>
  <c r="F124" i="8"/>
  <c r="F122" i="8"/>
  <c r="F119" i="8"/>
  <c r="F117" i="8"/>
  <c r="F115" i="8"/>
  <c r="F113" i="8"/>
  <c r="F112" i="8"/>
  <c r="G103" i="8"/>
  <c r="G99" i="8"/>
  <c r="G95" i="8"/>
  <c r="G98" i="8"/>
  <c r="G94" i="8"/>
  <c r="G97" i="8"/>
  <c r="G93" i="8"/>
  <c r="G96" i="8"/>
  <c r="F93" i="8"/>
  <c r="F179" i="8"/>
  <c r="F149" i="10"/>
  <c r="G25" i="10"/>
  <c r="G28" i="10"/>
  <c r="G32" i="10"/>
  <c r="F33" i="10"/>
  <c r="G24" i="10"/>
  <c r="F29" i="10"/>
  <c r="G33" i="10"/>
  <c r="F25" i="10"/>
  <c r="G29" i="10"/>
  <c r="G36" i="10"/>
  <c r="F53" i="8"/>
  <c r="F57" i="8"/>
  <c r="F71" i="8"/>
  <c r="F75" i="8"/>
  <c r="F79" i="8"/>
  <c r="F86" i="8"/>
  <c r="F72" i="8"/>
  <c r="F76" i="8"/>
  <c r="F80" i="8"/>
  <c r="F87" i="8"/>
  <c r="F73" i="8"/>
  <c r="F81" i="8"/>
  <c r="F78" i="8"/>
  <c r="F82" i="8"/>
  <c r="F70" i="8"/>
  <c r="F74" i="8"/>
  <c r="F193" i="8"/>
  <c r="F197" i="8"/>
  <c r="F201" i="8"/>
  <c r="F205" i="8"/>
  <c r="F210" i="8"/>
  <c r="F214" i="8"/>
  <c r="F194" i="8"/>
  <c r="F202" i="8"/>
  <c r="F206" i="8"/>
  <c r="F211" i="8"/>
  <c r="F215" i="8"/>
  <c r="F196" i="8"/>
  <c r="F204" i="8"/>
  <c r="F213" i="8"/>
  <c r="F199" i="8"/>
  <c r="F200" i="8"/>
  <c r="F209" i="8"/>
  <c r="F195" i="8"/>
  <c r="F203" i="8"/>
  <c r="F212" i="8"/>
  <c r="F103" i="8"/>
  <c r="F104" i="8"/>
  <c r="F101" i="8"/>
  <c r="F105" i="8"/>
  <c r="F102" i="8"/>
  <c r="F26" i="9"/>
  <c r="F14" i="9"/>
  <c r="G307" i="9"/>
  <c r="G73" i="8"/>
  <c r="G221" i="9"/>
  <c r="F23" i="10"/>
  <c r="F27" i="10"/>
  <c r="F31" i="10"/>
  <c r="F35" i="10"/>
  <c r="F148" i="10"/>
  <c r="G132" i="11"/>
  <c r="G297" i="9"/>
  <c r="G22" i="10"/>
  <c r="G23" i="10"/>
  <c r="G26" i="10"/>
  <c r="G27" i="10"/>
  <c r="G30" i="10"/>
  <c r="G31" i="10"/>
  <c r="G34" i="10"/>
  <c r="F120" i="11"/>
  <c r="F122" i="11"/>
  <c r="F124" i="11"/>
  <c r="F126" i="11"/>
  <c r="F128" i="11"/>
  <c r="F130" i="11"/>
  <c r="F132" i="11"/>
  <c r="F134" i="11"/>
  <c r="F136" i="11"/>
  <c r="F138" i="11"/>
  <c r="F140" i="11"/>
  <c r="G149" i="11"/>
  <c r="F171" i="11"/>
  <c r="G82" i="8"/>
  <c r="G105" i="8"/>
  <c r="G75" i="8"/>
  <c r="G71" i="8"/>
  <c r="G78" i="8"/>
  <c r="G101" i="8"/>
  <c r="F150" i="10"/>
  <c r="F154" i="10"/>
  <c r="G219" i="9"/>
  <c r="G305" i="9"/>
  <c r="F22" i="10"/>
  <c r="F24" i="10"/>
  <c r="F26" i="10"/>
  <c r="F28" i="10"/>
  <c r="F30" i="10"/>
  <c r="F32" i="10"/>
  <c r="F34" i="10"/>
  <c r="F151" i="10"/>
  <c r="F157" i="10"/>
  <c r="F158" i="10"/>
  <c r="F153" i="10"/>
  <c r="G223" i="9"/>
  <c r="G243" i="9"/>
  <c r="G291" i="9"/>
  <c r="G301" i="9"/>
  <c r="G309" i="9"/>
  <c r="F322" i="9"/>
  <c r="F342" i="9"/>
  <c r="G225" i="9"/>
  <c r="G245" i="9"/>
  <c r="G295" i="9"/>
  <c r="G303" i="9"/>
  <c r="G311" i="9"/>
  <c r="G324" i="9"/>
  <c r="G342" i="9"/>
  <c r="G232" i="9"/>
  <c r="G250" i="9"/>
  <c r="F344" i="9"/>
  <c r="G254" i="9"/>
  <c r="G346" i="9"/>
  <c r="F245" i="9"/>
  <c r="F291" i="9"/>
  <c r="F324" i="9"/>
  <c r="F348" i="9"/>
  <c r="F355" i="9"/>
  <c r="F241" i="9"/>
  <c r="F320" i="9"/>
  <c r="F329" i="9"/>
  <c r="G241" i="9"/>
  <c r="G293" i="9"/>
  <c r="G299" i="9"/>
  <c r="F307" i="9"/>
  <c r="G320" i="9"/>
  <c r="F326" i="9"/>
  <c r="F346" i="9"/>
  <c r="G167" i="8"/>
  <c r="F12" i="9"/>
  <c r="F19" i="9"/>
  <c r="F21" i="9"/>
  <c r="F23" i="9"/>
  <c r="F17" i="9"/>
  <c r="F25" i="9"/>
  <c r="F223" i="9"/>
  <c r="F314" i="9"/>
  <c r="F312" i="9"/>
  <c r="F310" i="9"/>
  <c r="F308" i="9"/>
  <c r="F306" i="9"/>
  <c r="F304" i="9"/>
  <c r="F302" i="9"/>
  <c r="F300" i="9"/>
  <c r="F298" i="9"/>
  <c r="F296" i="9"/>
  <c r="F294" i="9"/>
  <c r="F292" i="9"/>
  <c r="F313" i="9"/>
  <c r="F309" i="9"/>
  <c r="F305" i="9"/>
  <c r="F301" i="9"/>
  <c r="F297" i="9"/>
  <c r="F293" i="9"/>
  <c r="F233" i="9"/>
  <c r="F231" i="9"/>
  <c r="F229" i="9"/>
  <c r="F226" i="9"/>
  <c r="F224" i="9"/>
  <c r="F222" i="9"/>
  <c r="F220" i="9"/>
  <c r="F232" i="9"/>
  <c r="F228" i="9"/>
  <c r="F225" i="9"/>
  <c r="F221" i="9"/>
  <c r="G86" i="8"/>
  <c r="G81" i="8"/>
  <c r="G79" i="8"/>
  <c r="G76" i="8"/>
  <c r="G74" i="8"/>
  <c r="G72" i="8"/>
  <c r="G70" i="8"/>
  <c r="G87" i="8"/>
  <c r="G104" i="8"/>
  <c r="G102" i="8"/>
  <c r="G220" i="8"/>
  <c r="F230" i="9"/>
  <c r="F255" i="9"/>
  <c r="F253" i="9"/>
  <c r="F251" i="9"/>
  <c r="F248" i="9"/>
  <c r="F246" i="9"/>
  <c r="F244" i="9"/>
  <c r="F242" i="9"/>
  <c r="F254" i="9"/>
  <c r="F250" i="9"/>
  <c r="F247" i="9"/>
  <c r="F243" i="9"/>
  <c r="F295" i="9"/>
  <c r="F311" i="9"/>
  <c r="F163" i="11"/>
  <c r="F161" i="11"/>
  <c r="F159" i="11"/>
  <c r="F156" i="11"/>
  <c r="F154" i="11"/>
  <c r="F152" i="11"/>
  <c r="F150" i="11"/>
  <c r="F160" i="11"/>
  <c r="F185" i="11"/>
  <c r="F183" i="11"/>
  <c r="F181" i="11"/>
  <c r="F178" i="11"/>
  <c r="F176" i="11"/>
  <c r="F174" i="11"/>
  <c r="F172" i="11"/>
  <c r="F182" i="11"/>
  <c r="F13" i="9"/>
  <c r="F16" i="9"/>
  <c r="F20" i="9"/>
  <c r="F24" i="9"/>
  <c r="G233" i="9"/>
  <c r="G231" i="9"/>
  <c r="G229" i="9"/>
  <c r="G226" i="9"/>
  <c r="G224" i="9"/>
  <c r="G222" i="9"/>
  <c r="G220" i="9"/>
  <c r="G230" i="9"/>
  <c r="G255" i="9"/>
  <c r="G253" i="9"/>
  <c r="G251" i="9"/>
  <c r="G248" i="9"/>
  <c r="G246" i="9"/>
  <c r="G244" i="9"/>
  <c r="G242" i="9"/>
  <c r="G252" i="9"/>
  <c r="G314" i="9"/>
  <c r="G312" i="9"/>
  <c r="G310" i="9"/>
  <c r="G308" i="9"/>
  <c r="G306" i="9"/>
  <c r="G304" i="9"/>
  <c r="G302" i="9"/>
  <c r="G300" i="9"/>
  <c r="G298" i="9"/>
  <c r="G296" i="9"/>
  <c r="G294" i="9"/>
  <c r="G292" i="9"/>
  <c r="G322" i="9"/>
  <c r="G326" i="9"/>
  <c r="G329" i="9"/>
  <c r="G344" i="9"/>
  <c r="G348" i="9"/>
  <c r="G351" i="9"/>
  <c r="F40" i="10"/>
  <c r="F39" i="10"/>
  <c r="G163" i="11"/>
  <c r="G161" i="11"/>
  <c r="G159" i="11"/>
  <c r="G156" i="11"/>
  <c r="G154" i="11"/>
  <c r="G152" i="11"/>
  <c r="G150" i="11"/>
  <c r="G160" i="11"/>
  <c r="G185" i="11"/>
  <c r="G183" i="11"/>
  <c r="G181" i="11"/>
  <c r="G178" i="11"/>
  <c r="G176" i="11"/>
  <c r="G174" i="11"/>
  <c r="G172" i="11"/>
  <c r="G182" i="11"/>
  <c r="F334" i="9"/>
  <c r="F332" i="9"/>
  <c r="F330" i="9"/>
  <c r="F327" i="9"/>
  <c r="F325" i="9"/>
  <c r="F323" i="9"/>
  <c r="F321" i="9"/>
  <c r="F331" i="9"/>
  <c r="F356" i="9"/>
  <c r="F354" i="9"/>
  <c r="F352" i="9"/>
  <c r="F349" i="9"/>
  <c r="F347" i="9"/>
  <c r="F345" i="9"/>
  <c r="F343" i="9"/>
  <c r="F353" i="9"/>
  <c r="F143" i="11"/>
  <c r="F141" i="11"/>
  <c r="F139" i="11"/>
  <c r="F137" i="11"/>
  <c r="F135" i="11"/>
  <c r="F133" i="11"/>
  <c r="F131" i="11"/>
  <c r="F129" i="11"/>
  <c r="F127" i="11"/>
  <c r="F125" i="11"/>
  <c r="F123" i="11"/>
  <c r="F121" i="11"/>
  <c r="F151" i="11"/>
  <c r="F155" i="11"/>
  <c r="F158" i="11"/>
  <c r="F162" i="11"/>
  <c r="F173" i="11"/>
  <c r="F177" i="11"/>
  <c r="F180" i="11"/>
  <c r="F184" i="11"/>
  <c r="F18" i="9"/>
  <c r="F22" i="9"/>
  <c r="G334" i="9"/>
  <c r="G332" i="9"/>
  <c r="G330" i="9"/>
  <c r="G327" i="9"/>
  <c r="G325" i="9"/>
  <c r="G323" i="9"/>
  <c r="G321" i="9"/>
  <c r="G331" i="9"/>
  <c r="G356" i="9"/>
  <c r="G354" i="9"/>
  <c r="G352" i="9"/>
  <c r="G349" i="9"/>
  <c r="G347" i="9"/>
  <c r="G345" i="9"/>
  <c r="G343" i="9"/>
  <c r="G353" i="9"/>
  <c r="G143" i="11"/>
  <c r="G141" i="11"/>
  <c r="G139" i="11"/>
  <c r="G137" i="11"/>
  <c r="G135" i="11"/>
  <c r="G133" i="11"/>
  <c r="G131" i="11"/>
  <c r="G129" i="11"/>
  <c r="G127" i="11"/>
  <c r="G125" i="11"/>
  <c r="G123" i="11"/>
  <c r="G121" i="11"/>
  <c r="G151" i="11"/>
  <c r="G155" i="11"/>
  <c r="G158" i="11"/>
  <c r="G162" i="11"/>
  <c r="G173" i="11"/>
  <c r="G177" i="11"/>
  <c r="G180" i="11"/>
  <c r="G184" i="11"/>
  <c r="F155" i="10"/>
  <c r="F159" i="10"/>
  <c r="F156" i="10"/>
  <c r="G144" i="11" l="1"/>
  <c r="F167" i="8"/>
  <c r="F129" i="8"/>
  <c r="F152" i="10"/>
  <c r="F155" i="8"/>
  <c r="F77" i="8"/>
  <c r="F100" i="8"/>
  <c r="F208" i="8"/>
  <c r="F58" i="8"/>
  <c r="G155" i="8"/>
  <c r="G214" i="9"/>
  <c r="F42" i="10"/>
  <c r="G37" i="10"/>
  <c r="F144" i="11"/>
  <c r="G157" i="11"/>
  <c r="F179" i="11"/>
  <c r="F157" i="11"/>
  <c r="G179" i="11"/>
  <c r="G129" i="8"/>
  <c r="G100" i="8"/>
  <c r="F37" i="10"/>
  <c r="G315" i="9"/>
  <c r="G249" i="9"/>
  <c r="G328" i="9"/>
  <c r="G227" i="9"/>
  <c r="F15" i="9"/>
  <c r="F249" i="9"/>
  <c r="F315" i="9"/>
  <c r="F328" i="9"/>
  <c r="G350" i="9"/>
  <c r="F350" i="9"/>
  <c r="F227" i="9"/>
  <c r="G77" i="8"/>
  <c r="F214" i="9"/>
</calcChain>
</file>

<file path=xl/sharedStrings.xml><?xml version="1.0" encoding="utf-8"?>
<sst xmlns="http://schemas.openxmlformats.org/spreadsheetml/2006/main" count="3422" uniqueCount="2104">
  <si>
    <t>Country</t>
  </si>
  <si>
    <t>Row</t>
  </si>
  <si>
    <t>Norway</t>
  </si>
  <si>
    <t>Italy</t>
  </si>
  <si>
    <t>G.3.1.1</t>
  </si>
  <si>
    <t>G.5.1.1</t>
  </si>
  <si>
    <t>Sweden</t>
  </si>
  <si>
    <t>M.7A.14.1</t>
  </si>
  <si>
    <t>G.3.2.1</t>
  </si>
  <si>
    <t>G.3.9.2</t>
  </si>
  <si>
    <t>G.3.9.6</t>
  </si>
  <si>
    <t>G.3.13.1</t>
  </si>
  <si>
    <t>Canada</t>
  </si>
  <si>
    <t>Harmonised Transparency Template</t>
  </si>
  <si>
    <t>Index</t>
  </si>
  <si>
    <t>Worksheet A: HTT General</t>
  </si>
  <si>
    <t>Tab 1: Harmonised Transparency Template</t>
  </si>
  <si>
    <t>Worksheet B1: HTT Mortgage Assets</t>
  </si>
  <si>
    <t>Worksheet B2: HTT Public Sector Assets</t>
  </si>
  <si>
    <t>Worksheet B3: HTT Shipping Assets</t>
  </si>
  <si>
    <t>Worksheet C: HTT Harmonised Glossary</t>
  </si>
  <si>
    <t>Covered Bond Label Disclaimer</t>
  </si>
  <si>
    <t>Reporting in Domestic Currency</t>
  </si>
  <si>
    <t>CONTENT OF TAB A</t>
  </si>
  <si>
    <t>1. Basic Facts</t>
  </si>
  <si>
    <t>2. Regulatory Summary</t>
  </si>
  <si>
    <t>3. General Cover Pool / Covered Bond Information</t>
  </si>
  <si>
    <t>`</t>
  </si>
  <si>
    <t>4. References to Capital Requirements Regulation (CRR) 129(7)</t>
  </si>
  <si>
    <t>5. References to Capital Requirements Regulation (CRR) 129(1)</t>
  </si>
  <si>
    <t>6. Other relevant information</t>
  </si>
  <si>
    <t>Field Number</t>
  </si>
  <si>
    <t>G.1.1.1</t>
  </si>
  <si>
    <t>G.1.1.2</t>
  </si>
  <si>
    <t>Issuer Name</t>
  </si>
  <si>
    <t>G.1.1.3</t>
  </si>
  <si>
    <t>Link to Issuer's Website</t>
  </si>
  <si>
    <t>G.1.1.4</t>
  </si>
  <si>
    <t>Cut-off date</t>
  </si>
  <si>
    <t>OG.1.1.1</t>
  </si>
  <si>
    <t>Optional information e.g. Contact names</t>
  </si>
  <si>
    <t>OG.1.1.2</t>
  </si>
  <si>
    <t>Optional information e.g. Parent name</t>
  </si>
  <si>
    <t>OG.1.1.3</t>
  </si>
  <si>
    <t>OG.1.1.4</t>
  </si>
  <si>
    <t>OG.1.1.5</t>
  </si>
  <si>
    <t>OG.1.1.6</t>
  </si>
  <si>
    <t>OG.1.1.7</t>
  </si>
  <si>
    <t>OG.1.1.8</t>
  </si>
  <si>
    <t>G.2.1.1</t>
  </si>
  <si>
    <t>UCITS Compliance (Y/N)</t>
  </si>
  <si>
    <t>G.2.1.2</t>
  </si>
  <si>
    <t>CRR Compliance (Y/N)</t>
  </si>
  <si>
    <t>G.2.1.3</t>
  </si>
  <si>
    <t>LCR status</t>
  </si>
  <si>
    <t>OG.2.1.1</t>
  </si>
  <si>
    <t>OG.2.1.2</t>
  </si>
  <si>
    <t>OG.2.1.3</t>
  </si>
  <si>
    <t>OG.2.1.4</t>
  </si>
  <si>
    <t>OG.2.1.5</t>
  </si>
  <si>
    <t>OG.2.1.6</t>
  </si>
  <si>
    <t>1.General Information</t>
  </si>
  <si>
    <t>Nominal (mn)</t>
  </si>
  <si>
    <t>G.3.1.2</t>
  </si>
  <si>
    <t>Outstanding Covered Bonds</t>
  </si>
  <si>
    <t>OG.3.1.1</t>
  </si>
  <si>
    <t>Cover Pool Size [NPV] (mn)</t>
  </si>
  <si>
    <t>OG.3.1.2</t>
  </si>
  <si>
    <t>Outstanding Covered Bonds [NPV] (mn)</t>
  </si>
  <si>
    <t>OG.3.1.3</t>
  </si>
  <si>
    <t>OG.3.1.4</t>
  </si>
  <si>
    <t xml:space="preserve">2. Over-collateralisation (OC) </t>
  </si>
  <si>
    <t>Actual</t>
  </si>
  <si>
    <t>Minimum Committed</t>
  </si>
  <si>
    <t>Purpose</t>
  </si>
  <si>
    <t>OC (%)</t>
  </si>
  <si>
    <t>OG.3.2.1</t>
  </si>
  <si>
    <t>Optional information e.g. Asset Coverage Test (ACT)</t>
  </si>
  <si>
    <t>OG.3.2.2</t>
  </si>
  <si>
    <t>Optional information e.g. OC (NPV basis)</t>
  </si>
  <si>
    <t>OG.3.2.3</t>
  </si>
  <si>
    <t>OG.3.2.4</t>
  </si>
  <si>
    <t>OG.3.2.5</t>
  </si>
  <si>
    <t>OG.3.2.6</t>
  </si>
  <si>
    <t>3. Cover Pool Composition</t>
  </si>
  <si>
    <t>% Cover Pool</t>
  </si>
  <si>
    <t>G.3.3.1</t>
  </si>
  <si>
    <t>Mortgages</t>
  </si>
  <si>
    <t>G.3.3.2</t>
  </si>
  <si>
    <t xml:space="preserve">Public Sector </t>
  </si>
  <si>
    <t>G.3.3.3</t>
  </si>
  <si>
    <t>Shipping</t>
  </si>
  <si>
    <t>G.3.3.4</t>
  </si>
  <si>
    <t>Substitute Assets</t>
  </si>
  <si>
    <t>G.3.3.5</t>
  </si>
  <si>
    <t>Other</t>
  </si>
  <si>
    <t>G.3.3.6</t>
  </si>
  <si>
    <t>Total</t>
  </si>
  <si>
    <t>OG.3.3.1</t>
  </si>
  <si>
    <t>o/w [If relevant, please specify]</t>
  </si>
  <si>
    <t>OG.3.3.2</t>
  </si>
  <si>
    <t>OG.3.3.3</t>
  </si>
  <si>
    <t>OG.3.3.4</t>
  </si>
  <si>
    <t>OG.3.3.5</t>
  </si>
  <si>
    <t>OG.3.3.6</t>
  </si>
  <si>
    <t>4. Cover Pool Amortisation Profile</t>
  </si>
  <si>
    <t>% Total Contractual</t>
  </si>
  <si>
    <t>% Total Expected Upon Prepayments</t>
  </si>
  <si>
    <t>G.3.4.1</t>
  </si>
  <si>
    <t>Weighted Average life (in years)</t>
  </si>
  <si>
    <t>By buckets:</t>
  </si>
  <si>
    <t>G.3.4.2</t>
  </si>
  <si>
    <t>G.3.4.3</t>
  </si>
  <si>
    <t>G.3.4.4</t>
  </si>
  <si>
    <t>G.3.4.5</t>
  </si>
  <si>
    <t>G.3.4.6</t>
  </si>
  <si>
    <t>G.3.4.7</t>
  </si>
  <si>
    <t>G.3.4.8</t>
  </si>
  <si>
    <t>G.3.4.9</t>
  </si>
  <si>
    <t>OG.3.4.1</t>
  </si>
  <si>
    <t>o/w 0-1 day</t>
  </si>
  <si>
    <t>OG.3.4.2</t>
  </si>
  <si>
    <t>o/w 0-0.5y</t>
  </si>
  <si>
    <t>OG.3.4.3</t>
  </si>
  <si>
    <t>o/w 0.5-1 y</t>
  </si>
  <si>
    <t>OG.3.4.4</t>
  </si>
  <si>
    <t>o/w 1-1.5y</t>
  </si>
  <si>
    <t>OG.3.4.5</t>
  </si>
  <si>
    <t>o/w 1.5-2 y</t>
  </si>
  <si>
    <t>OG.3.4.6</t>
  </si>
  <si>
    <t>OG.3.4.7</t>
  </si>
  <si>
    <t>OG.3.4.8</t>
  </si>
  <si>
    <t>OG.3.4.9</t>
  </si>
  <si>
    <t>OG.3.4.10</t>
  </si>
  <si>
    <t>5. Maturity of Covered Bonds</t>
  </si>
  <si>
    <t xml:space="preserve">% Total Initial Maturity </t>
  </si>
  <si>
    <t>% Total Extended Maturity</t>
  </si>
  <si>
    <t>G.3.5.1</t>
  </si>
  <si>
    <t>G.3.5.2</t>
  </si>
  <si>
    <t>G.3.5.3</t>
  </si>
  <si>
    <t>G.3.5.4</t>
  </si>
  <si>
    <t>G.3.5.5</t>
  </si>
  <si>
    <t>G.3.5.6</t>
  </si>
  <si>
    <t>G.3.5.7</t>
  </si>
  <si>
    <t>G.3.5.8</t>
  </si>
  <si>
    <t>G.3.5.9</t>
  </si>
  <si>
    <t>G.3.5.10</t>
  </si>
  <si>
    <t>OG.3.5.1</t>
  </si>
  <si>
    <t>OG.3.5.2</t>
  </si>
  <si>
    <t>OG.3.5.3</t>
  </si>
  <si>
    <t>OG.3.5.4</t>
  </si>
  <si>
    <t>OG.3.5.5</t>
  </si>
  <si>
    <t>OG.3.5.6</t>
  </si>
  <si>
    <t>OG.3.5.7</t>
  </si>
  <si>
    <t>OG.3.5.8</t>
  </si>
  <si>
    <t>OG.3.5.9</t>
  </si>
  <si>
    <t>OG.3.5.10</t>
  </si>
  <si>
    <t>6. Covered Assets - Currency</t>
  </si>
  <si>
    <t>Nominal [before hedging] (mn)</t>
  </si>
  <si>
    <t>Nominal [after hedging] (mn)</t>
  </si>
  <si>
    <t>% Total [before]</t>
  </si>
  <si>
    <t>% Total [after]</t>
  </si>
  <si>
    <t>G.3.6.1</t>
  </si>
  <si>
    <t>EUR</t>
  </si>
  <si>
    <t>G.3.6.2</t>
  </si>
  <si>
    <t>G.3.6.3</t>
  </si>
  <si>
    <t>G.3.6.4</t>
  </si>
  <si>
    <t>NOK</t>
  </si>
  <si>
    <t>G.3.6.5</t>
  </si>
  <si>
    <t>G.3.6.6</t>
  </si>
  <si>
    <t>G.3.6.7</t>
  </si>
  <si>
    <t>G.3.6.8</t>
  </si>
  <si>
    <t>BRL</t>
  </si>
  <si>
    <t>G.3.6.9</t>
  </si>
  <si>
    <t>CZK</t>
  </si>
  <si>
    <t>G.3.6.10</t>
  </si>
  <si>
    <t>DKK</t>
  </si>
  <si>
    <t>G.3.6.11</t>
  </si>
  <si>
    <t>HKD</t>
  </si>
  <si>
    <t>G.3.6.12</t>
  </si>
  <si>
    <t>KRW</t>
  </si>
  <si>
    <t>G.3.6.13</t>
  </si>
  <si>
    <t>SEK</t>
  </si>
  <si>
    <t>G.3.6.14</t>
  </si>
  <si>
    <t>SGD</t>
  </si>
  <si>
    <t>G.3.6.15</t>
  </si>
  <si>
    <t>G.3.6.16</t>
  </si>
  <si>
    <t>OG.3.6.1</t>
  </si>
  <si>
    <t>OG.3.6.2</t>
  </si>
  <si>
    <t>OG.3.6.3</t>
  </si>
  <si>
    <t>OG.3.6.4</t>
  </si>
  <si>
    <t>OG.3.6.5</t>
  </si>
  <si>
    <t>OG.3.6.6</t>
  </si>
  <si>
    <t>OG.3.6.7</t>
  </si>
  <si>
    <t xml:space="preserve">7. Covered Bonds - Currency </t>
  </si>
  <si>
    <t>G.3.7.1</t>
  </si>
  <si>
    <t>G.3.7.2</t>
  </si>
  <si>
    <t>G.3.7.3</t>
  </si>
  <si>
    <t>G.3.7.4</t>
  </si>
  <si>
    <t>G.3.7.5</t>
  </si>
  <si>
    <t>G.3.7.6</t>
  </si>
  <si>
    <t>G.3.7.7</t>
  </si>
  <si>
    <t>G.3.7.8</t>
  </si>
  <si>
    <t>G.3.7.9</t>
  </si>
  <si>
    <t>G.3.7.10</t>
  </si>
  <si>
    <t>G.3.7.11</t>
  </si>
  <si>
    <t>G.3.7.12</t>
  </si>
  <si>
    <t>G.3.7.13</t>
  </si>
  <si>
    <t>G.3.7.14</t>
  </si>
  <si>
    <t>G.3.7.15</t>
  </si>
  <si>
    <t>G.3.7.16</t>
  </si>
  <si>
    <t>OG.3.7.1</t>
  </si>
  <si>
    <t>OG.3.7.2</t>
  </si>
  <si>
    <t>OG.3.7.3</t>
  </si>
  <si>
    <t>OG.3.7.4</t>
  </si>
  <si>
    <t>OG.3.7.5</t>
  </si>
  <si>
    <t>OG.3.7.6</t>
  </si>
  <si>
    <t>OG.3.7.7</t>
  </si>
  <si>
    <t xml:space="preserve">8. Covered Bonds - Breakdown by interest rate </t>
  </si>
  <si>
    <t>% Covered Bonds</t>
  </si>
  <si>
    <t>G.3.8.1</t>
  </si>
  <si>
    <t>Fixed coupon</t>
  </si>
  <si>
    <t>G.3.8.2</t>
  </si>
  <si>
    <t>Floating coupon</t>
  </si>
  <si>
    <t>G.3.8.3</t>
  </si>
  <si>
    <t>G.3.8.4</t>
  </si>
  <si>
    <t>OG.3.8.1</t>
  </si>
  <si>
    <t>OG.3.8.2</t>
  </si>
  <si>
    <t>OG.3.8.3</t>
  </si>
  <si>
    <t>OG.3.8.4</t>
  </si>
  <si>
    <t>OG.3.8.5</t>
  </si>
  <si>
    <t>9. Substitute Assets - Type</t>
  </si>
  <si>
    <t>% Substitute Assets</t>
  </si>
  <si>
    <t>G.3.9.1</t>
  </si>
  <si>
    <t>Cash</t>
  </si>
  <si>
    <t>G.3.9.3</t>
  </si>
  <si>
    <t>Exposures to central banks</t>
  </si>
  <si>
    <t>G.3.9.4</t>
  </si>
  <si>
    <t>Exposures to credit institutions</t>
  </si>
  <si>
    <t>G.3.9.5</t>
  </si>
  <si>
    <t>OG.3.9.1</t>
  </si>
  <si>
    <t>o/w EU gvts or quasi govts</t>
  </si>
  <si>
    <t>OG.3.9.2</t>
  </si>
  <si>
    <t>o/w third-party countries  Credit Quality Step 1 (CQS1) gvts or quasi govts</t>
  </si>
  <si>
    <t>OG.3.9.3</t>
  </si>
  <si>
    <t>o/w third-party countries Credit Quality Step 2 (CQS2) gvts or quasi govts</t>
  </si>
  <si>
    <t>OG.3.9.4</t>
  </si>
  <si>
    <t>o/w EU central banks</t>
  </si>
  <si>
    <t>OG.3.9.5</t>
  </si>
  <si>
    <t>o/w third-party countries Credit Quality Step 1 (CQS1) central banks</t>
  </si>
  <si>
    <t>OG.3.9.6</t>
  </si>
  <si>
    <t>o/w third-party countries Credit Quality Step 2 (CQS2) central banks</t>
  </si>
  <si>
    <t>OG.3.9.7</t>
  </si>
  <si>
    <t>o/w CQS1 credit institutions</t>
  </si>
  <si>
    <t>OG.3.9.8</t>
  </si>
  <si>
    <t>o/w CQS2 credit institutions</t>
  </si>
  <si>
    <t>OG.3.9.9</t>
  </si>
  <si>
    <t>OG.3.9.10</t>
  </si>
  <si>
    <t>OG.3.9.11</t>
  </si>
  <si>
    <t>OG.3.9.12</t>
  </si>
  <si>
    <t>10. Substitute Assets - Country</t>
  </si>
  <si>
    <t>G.3.10.1</t>
  </si>
  <si>
    <t>Domestic (Country of Issuer)</t>
  </si>
  <si>
    <t>G.3.10.2</t>
  </si>
  <si>
    <t>Eurozone</t>
  </si>
  <si>
    <t>G.3.10.3</t>
  </si>
  <si>
    <t>Rest of European Union (EU)</t>
  </si>
  <si>
    <t>G.3.10.4</t>
  </si>
  <si>
    <t>European Economic Area (not member of EU)</t>
  </si>
  <si>
    <t>G.3.10.5</t>
  </si>
  <si>
    <t>Switzerland</t>
  </si>
  <si>
    <t>G.3.10.6</t>
  </si>
  <si>
    <t>Australia</t>
  </si>
  <si>
    <t>G.3.10.7</t>
  </si>
  <si>
    <t>Brazil</t>
  </si>
  <si>
    <t>G.3.10.8</t>
  </si>
  <si>
    <t>G.3.10.9</t>
  </si>
  <si>
    <t>Japan</t>
  </si>
  <si>
    <t>G.3.10.10</t>
  </si>
  <si>
    <t>Korea</t>
  </si>
  <si>
    <t>G.3.10.11</t>
  </si>
  <si>
    <t>New Zealand</t>
  </si>
  <si>
    <t>G.3.10.12</t>
  </si>
  <si>
    <t>Singapore</t>
  </si>
  <si>
    <t>G.3.10.13</t>
  </si>
  <si>
    <t>US</t>
  </si>
  <si>
    <t>G.3.10.14</t>
  </si>
  <si>
    <t>G.3.10.15</t>
  </si>
  <si>
    <t>Total EU</t>
  </si>
  <si>
    <t>G.3.10.16</t>
  </si>
  <si>
    <t>OG.3.10.1</t>
  </si>
  <si>
    <t>OG.3.10.2</t>
  </si>
  <si>
    <t>OG.3.10.3</t>
  </si>
  <si>
    <t>OG.3.10.4</t>
  </si>
  <si>
    <t>OG.3.10.5</t>
  </si>
  <si>
    <t>OG.3.10.6</t>
  </si>
  <si>
    <t>OG.3.10.7</t>
  </si>
  <si>
    <t xml:space="preserve">11. Liquid Assets </t>
  </si>
  <si>
    <t>G.3.11.1</t>
  </si>
  <si>
    <t>Substitute and other marketable assets</t>
  </si>
  <si>
    <t>G.3.11.2</t>
  </si>
  <si>
    <t>Central bank eligible assets</t>
  </si>
  <si>
    <t>G.3.11.3</t>
  </si>
  <si>
    <t>G.3.11.4</t>
  </si>
  <si>
    <t>OG.3.11.1</t>
  </si>
  <si>
    <t>OG.3.11.2</t>
  </si>
  <si>
    <t>OG.3.11.3</t>
  </si>
  <si>
    <t>OG.3.11.4</t>
  </si>
  <si>
    <t>OG.3.11.5</t>
  </si>
  <si>
    <t>OG.3.11.6</t>
  </si>
  <si>
    <t>OG.3.11.7</t>
  </si>
  <si>
    <t xml:space="preserve">12. Bond List </t>
  </si>
  <si>
    <t>G.3.12.1</t>
  </si>
  <si>
    <t xml:space="preserve">Bond list </t>
  </si>
  <si>
    <t>13. Derivatives &amp; Swaps</t>
  </si>
  <si>
    <t>G.3.13.2</t>
  </si>
  <si>
    <t>Type of interest rate swaps (intra-group, external or both)</t>
  </si>
  <si>
    <t>G.3.13.3</t>
  </si>
  <si>
    <t>Type of currency rate swaps (intra-group, external or both)</t>
  </si>
  <si>
    <t>OG.3.13.1</t>
  </si>
  <si>
    <t>NPV of Derivatives in the cover pool (mn)</t>
  </si>
  <si>
    <t>OG.3.13.2</t>
  </si>
  <si>
    <t>Derivatives outside the cover pool [notional] (mn)</t>
  </si>
  <si>
    <t>OG.3.13.3</t>
  </si>
  <si>
    <t>NPV of Derivatives outside the cover pool (mn)</t>
  </si>
  <si>
    <t>OG.3.13.4</t>
  </si>
  <si>
    <t>OG.3.13.5</t>
  </si>
  <si>
    <t>OG.3.13.6</t>
  </si>
  <si>
    <t>OG.3.13.7</t>
  </si>
  <si>
    <t>OG.3.13.8</t>
  </si>
  <si>
    <t>OG.3.13.9</t>
  </si>
  <si>
    <t>OG.3.13.10</t>
  </si>
  <si>
    <t>OG.3.13.11</t>
  </si>
  <si>
    <t>OG.3.13.12</t>
  </si>
  <si>
    <t>OG.3.13.13</t>
  </si>
  <si>
    <t>OG.3.13.14</t>
  </si>
  <si>
    <t>OG.3.13.15</t>
  </si>
  <si>
    <t>OG.3.13.16</t>
  </si>
  <si>
    <t>OG.3.13.17</t>
  </si>
  <si>
    <t>OG.3.13.18</t>
  </si>
  <si>
    <t>OG.3.13.19</t>
  </si>
  <si>
    <t>OG.3.13.20</t>
  </si>
  <si>
    <t>OG.3.13.21</t>
  </si>
  <si>
    <t>OG.3.13.22</t>
  </si>
  <si>
    <t>OG.3.13.23</t>
  </si>
  <si>
    <t>OG.3.13.24</t>
  </si>
  <si>
    <t>OG.3.13.25</t>
  </si>
  <si>
    <t>OG.3.13.26</t>
  </si>
  <si>
    <t>OG.3.13.27</t>
  </si>
  <si>
    <t>OG.3.13.28</t>
  </si>
  <si>
    <t>OG.3.13.29</t>
  </si>
  <si>
    <t>OG.3.13.30</t>
  </si>
  <si>
    <t>OG.3.13.31</t>
  </si>
  <si>
    <t>OG.3.13.32</t>
  </si>
  <si>
    <t>OG.3.13.33</t>
  </si>
  <si>
    <t>OG.3.13.34</t>
  </si>
  <si>
    <t>OG.3.13.35</t>
  </si>
  <si>
    <t>OG.3.13.36</t>
  </si>
  <si>
    <t>OG.3.13.37</t>
  </si>
  <si>
    <t>OG.3.13.38</t>
  </si>
  <si>
    <t>OG.3.13.39</t>
  </si>
  <si>
    <t>OG.3.13.40</t>
  </si>
  <si>
    <t>OG.3.13.41</t>
  </si>
  <si>
    <t>OG.3.13.42</t>
  </si>
  <si>
    <t>OG.3.13.43</t>
  </si>
  <si>
    <t>OG.3.13.44</t>
  </si>
  <si>
    <t>OG.3.13.45</t>
  </si>
  <si>
    <t>OG.3.13.46</t>
  </si>
  <si>
    <t>OG.3.13.47</t>
  </si>
  <si>
    <t>OG.3.13.48</t>
  </si>
  <si>
    <t>OG.3.13.49</t>
  </si>
  <si>
    <t>OG.3.13.50</t>
  </si>
  <si>
    <t>OG.3.13.51</t>
  </si>
  <si>
    <t xml:space="preserve">4. References to Capital Requirements Regulation (CRR) 129(7) </t>
  </si>
  <si>
    <t>The issuer believes that, at the time of its issuance and based on transparency data made publicly available by the issuer, these covered bonds would satisfy the eligibility criteria for Article 129(7) of the Capital Requirements Regulation (EU) 648/2012. It should be noted, however, that</t>
  </si>
  <si>
    <t>whether or not exposures in the form of covered bonds are eligible to preferential treatment under Regulation (EU) 648/2012 is ultimately a matter to be determined by a relevant investor institution and its relevant supervisory authority and the issuer does not accept any responsibility in this regard.</t>
  </si>
  <si>
    <t>G.4.1.1</t>
  </si>
  <si>
    <t xml:space="preserve">(i)         Value of the cover pool outstanding covered bonds: </t>
  </si>
  <si>
    <t>G.4.1.2</t>
  </si>
  <si>
    <t xml:space="preserve">(i)         Value of covered bonds: </t>
  </si>
  <si>
    <t>G.4.1.3</t>
  </si>
  <si>
    <t xml:space="preserve">(ii)        Geographical distribution: </t>
  </si>
  <si>
    <t>G.4.1.4</t>
  </si>
  <si>
    <t>(ii)        Type of cover assets:</t>
  </si>
  <si>
    <t>G.4.1.5</t>
  </si>
  <si>
    <t xml:space="preserve">(ii)        Loan size: </t>
  </si>
  <si>
    <t>G.4.1.6</t>
  </si>
  <si>
    <t xml:space="preserve">            (ii)        Interest rate risk - cover pool:</t>
  </si>
  <si>
    <t>G.4.1.7</t>
  </si>
  <si>
    <t>(ii)        Currency risk - cover pool:</t>
  </si>
  <si>
    <t>G.4.1.8</t>
  </si>
  <si>
    <t xml:space="preserve">          (ii)         Interest rate risk - covered bond:</t>
  </si>
  <si>
    <t>G.4.1.9</t>
  </si>
  <si>
    <t>(ii)        Currency risk - covered bond:</t>
  </si>
  <si>
    <t>G.4.1.10</t>
  </si>
  <si>
    <t>(Please refer to "Tab D. HTT Harmonised Glossary" for hedging strategy)</t>
  </si>
  <si>
    <t>G.4.1.11</t>
  </si>
  <si>
    <t xml:space="preserve">(iii)        Maturity structure of cover assets: </t>
  </si>
  <si>
    <t>G.4.1.12</t>
  </si>
  <si>
    <t xml:space="preserve">(iii)        Maturity structure of covered bonds: </t>
  </si>
  <si>
    <t>G.4.1.13</t>
  </si>
  <si>
    <t>(iv)        Percentage of loans more than ninety days past due:</t>
  </si>
  <si>
    <t>OG.4.1.1</t>
  </si>
  <si>
    <t>OG.4.1.2</t>
  </si>
  <si>
    <t>OG.4.1.3</t>
  </si>
  <si>
    <t>OG.4.1.4</t>
  </si>
  <si>
    <t>OG.4.1.5</t>
  </si>
  <si>
    <t>OG.4.1.6</t>
  </si>
  <si>
    <t>OG.4.1.7</t>
  </si>
  <si>
    <t>OG.4.1.8</t>
  </si>
  <si>
    <t>OG.4.1.9</t>
  </si>
  <si>
    <t>OG.4.1.10</t>
  </si>
  <si>
    <t>Exposure to credit institute credit quality step 1 &amp; 2</t>
  </si>
  <si>
    <t>OG.5.1.1</t>
  </si>
  <si>
    <t>OG.5.1.2</t>
  </si>
  <si>
    <t>OG.5.1.3</t>
  </si>
  <si>
    <t>OG.5.1.4</t>
  </si>
  <si>
    <t>OG.5.1.5</t>
  </si>
  <si>
    <t>OG.5.1.6</t>
  </si>
  <si>
    <t>1. Optional information e.g. Rating triggers</t>
  </si>
  <si>
    <t>OG.6.1.1</t>
  </si>
  <si>
    <t>NPV Test (passed/failed)</t>
  </si>
  <si>
    <t>OG.6.1.2</t>
  </si>
  <si>
    <t>Interest Covereage Test (passe/failed)</t>
  </si>
  <si>
    <t>OG.6.1.3</t>
  </si>
  <si>
    <t xml:space="preserve">Cash Manager </t>
  </si>
  <si>
    <t>OG.6.1.4</t>
  </si>
  <si>
    <t>Account Bank</t>
  </si>
  <si>
    <t>OG.6.1.5</t>
  </si>
  <si>
    <t>Stand-by Account Bank</t>
  </si>
  <si>
    <t>OG.6.1.6</t>
  </si>
  <si>
    <t xml:space="preserve">Servicer </t>
  </si>
  <si>
    <t>OG.6.1.7</t>
  </si>
  <si>
    <t xml:space="preserve">Interest Rate Swap Provider </t>
  </si>
  <si>
    <t>OG.6.1.8</t>
  </si>
  <si>
    <t xml:space="preserve">Covered Bond Swap Provider </t>
  </si>
  <si>
    <t>OG.6.1.9</t>
  </si>
  <si>
    <t>Paying Agent</t>
  </si>
  <si>
    <t>OG.6.1.10</t>
  </si>
  <si>
    <t>Other optional/relevant information</t>
  </si>
  <si>
    <t>OG.6.1.11</t>
  </si>
  <si>
    <t>OG.6.1.12</t>
  </si>
  <si>
    <t>OG.6.1.13</t>
  </si>
  <si>
    <t>OG.6.1.14</t>
  </si>
  <si>
    <t>OG.6.1.15</t>
  </si>
  <si>
    <t>OG.6.1.16</t>
  </si>
  <si>
    <t>OG.6.1.17</t>
  </si>
  <si>
    <t>OG.6.1.18</t>
  </si>
  <si>
    <t>OG.6.1.19</t>
  </si>
  <si>
    <t>OG.6.1.20</t>
  </si>
  <si>
    <t>OG.6.1.21</t>
  </si>
  <si>
    <t>OG.6.1.22</t>
  </si>
  <si>
    <t>OG.6.1.23</t>
  </si>
  <si>
    <t>OG.6.1.24</t>
  </si>
  <si>
    <t>OG.6.1.25</t>
  </si>
  <si>
    <t>OG.6.1.26</t>
  </si>
  <si>
    <t>OG.6.1.27</t>
  </si>
  <si>
    <t>OG.6.1.28</t>
  </si>
  <si>
    <t>OG.6.1.29</t>
  </si>
  <si>
    <t>OG.6.1.30</t>
  </si>
  <si>
    <t>OG.6.1.31</t>
  </si>
  <si>
    <t>OG.6.1.32</t>
  </si>
  <si>
    <t>OG.6.1.33</t>
  </si>
  <si>
    <t>OG.6.1.34</t>
  </si>
  <si>
    <t>OG.6.1.35</t>
  </si>
  <si>
    <t>OG.6.1.36</t>
  </si>
  <si>
    <t>OG.6.1.37</t>
  </si>
  <si>
    <t>OG.6.1.38</t>
  </si>
  <si>
    <t>OG.6.1.39</t>
  </si>
  <si>
    <t>OG.6.1.40</t>
  </si>
  <si>
    <t>OG.6.1.41</t>
  </si>
  <si>
    <t>OG.6.1.42</t>
  </si>
  <si>
    <t>OG.6.1.43</t>
  </si>
  <si>
    <t>OG.6.1.44</t>
  </si>
  <si>
    <t>OG.6.1.45</t>
  </si>
  <si>
    <t>B1. Harmonised Transparency Template - Mortgage Assets</t>
  </si>
  <si>
    <t>CONTENT OF TAB B1</t>
  </si>
  <si>
    <t>7. Mortgage Assets</t>
  </si>
  <si>
    <t>7.A Residential Cover Pool</t>
  </si>
  <si>
    <t>7.B Commercial Cover Pool</t>
  </si>
  <si>
    <t>1. Property Type Information</t>
  </si>
  <si>
    <t>% Total Mortgages</t>
  </si>
  <si>
    <t>M.7.1.1</t>
  </si>
  <si>
    <t>Residential</t>
  </si>
  <si>
    <t>M.7.1.2</t>
  </si>
  <si>
    <t>Commercial</t>
  </si>
  <si>
    <t>M.7.1.3</t>
  </si>
  <si>
    <t>M.7.1.4</t>
  </si>
  <si>
    <t>OM.7.1.1</t>
  </si>
  <si>
    <t>o/w Housing Cooperatives / Multi-family assets</t>
  </si>
  <si>
    <t>OM.7.1.2</t>
  </si>
  <si>
    <t>OM.7.1.3</t>
  </si>
  <si>
    <t>OM.7.1.4</t>
  </si>
  <si>
    <t>OM.7.1.5</t>
  </si>
  <si>
    <t>OM.7.1.6</t>
  </si>
  <si>
    <t>OM.7.1.7</t>
  </si>
  <si>
    <t>OM.7.1.8</t>
  </si>
  <si>
    <t>OM.7.1.9</t>
  </si>
  <si>
    <t>OM.7.1.10</t>
  </si>
  <si>
    <t>OM.7.1.11</t>
  </si>
  <si>
    <t>2. General Information</t>
  </si>
  <si>
    <t>Residential Loans</t>
  </si>
  <si>
    <t>Commercial Loans</t>
  </si>
  <si>
    <t>Total Mortgages</t>
  </si>
  <si>
    <t>M.7.2.1</t>
  </si>
  <si>
    <t>Number of mortgage loans</t>
  </si>
  <si>
    <t>OM.7.2.1</t>
  </si>
  <si>
    <t>Optional information eg, Number of borrowers</t>
  </si>
  <si>
    <t>OM.7.2.2</t>
  </si>
  <si>
    <t>Optional information eg, Number of guarantors</t>
  </si>
  <si>
    <t>OM.7.2.3</t>
  </si>
  <si>
    <t>OM.7.2.4</t>
  </si>
  <si>
    <t>OM.7.2.5</t>
  </si>
  <si>
    <t>OM.7.2.6</t>
  </si>
  <si>
    <t>3. Concentration Risks</t>
  </si>
  <si>
    <t>% Residential Loans</t>
  </si>
  <si>
    <t>% Commercial Loans</t>
  </si>
  <si>
    <t>M.7.3.1</t>
  </si>
  <si>
    <t xml:space="preserve">10 largest exposures </t>
  </si>
  <si>
    <t>OM.7.3.1</t>
  </si>
  <si>
    <t>OM.7.3.2</t>
  </si>
  <si>
    <t>OM.7.3.3</t>
  </si>
  <si>
    <t>OM.7.3.4</t>
  </si>
  <si>
    <t>OM.7.3.5</t>
  </si>
  <si>
    <t>OM.7.3.6</t>
  </si>
  <si>
    <t xml:space="preserve">4. Breakdown by Geography </t>
  </si>
  <si>
    <t>M.7.4.1</t>
  </si>
  <si>
    <t>European Union</t>
  </si>
  <si>
    <t>M.7.4.2</t>
  </si>
  <si>
    <t>Austria</t>
  </si>
  <si>
    <t>M.7.4.3</t>
  </si>
  <si>
    <t>Belgium</t>
  </si>
  <si>
    <t>M.7.4.4</t>
  </si>
  <si>
    <t>Bulgaria</t>
  </si>
  <si>
    <t>M.7.4.5</t>
  </si>
  <si>
    <t>Croatia</t>
  </si>
  <si>
    <t>M.7.4.6</t>
  </si>
  <si>
    <t>Cyprus</t>
  </si>
  <si>
    <t>M.7.4.7</t>
  </si>
  <si>
    <t>Czech Republic</t>
  </si>
  <si>
    <t>M.7.4.8</t>
  </si>
  <si>
    <t>Denmark</t>
  </si>
  <si>
    <t>M.7.4.9</t>
  </si>
  <si>
    <t>Estonia</t>
  </si>
  <si>
    <t>M.7.4.10</t>
  </si>
  <si>
    <t>Finland</t>
  </si>
  <si>
    <t>M.7.4.11</t>
  </si>
  <si>
    <t>France</t>
  </si>
  <si>
    <t>M.7.4.12</t>
  </si>
  <si>
    <t>Germany</t>
  </si>
  <si>
    <t>M.7.4.13</t>
  </si>
  <si>
    <t>Greece</t>
  </si>
  <si>
    <t>M.7.4.14</t>
  </si>
  <si>
    <t>Netherlands</t>
  </si>
  <si>
    <t>M.7.4.15</t>
  </si>
  <si>
    <t>Hungary</t>
  </si>
  <si>
    <t>M.7.4.16</t>
  </si>
  <si>
    <t>Ireland</t>
  </si>
  <si>
    <t>M.7.4.17</t>
  </si>
  <si>
    <t>M.7.4.18</t>
  </si>
  <si>
    <t>Latvia</t>
  </si>
  <si>
    <t>M.7.4.19</t>
  </si>
  <si>
    <t>Lithuania</t>
  </si>
  <si>
    <t>M.7.4.20</t>
  </si>
  <si>
    <t>Luxembourg</t>
  </si>
  <si>
    <t>M.7.4.21</t>
  </si>
  <si>
    <t>Malta</t>
  </si>
  <si>
    <t>M.7.4.22</t>
  </si>
  <si>
    <t>Poland</t>
  </si>
  <si>
    <t>M.7.4.23</t>
  </si>
  <si>
    <t>Portugal</t>
  </si>
  <si>
    <t>M.7.4.24</t>
  </si>
  <si>
    <t>Romania</t>
  </si>
  <si>
    <t>M.7.4.25</t>
  </si>
  <si>
    <t>Slovakia</t>
  </si>
  <si>
    <t>M.7.4.26</t>
  </si>
  <si>
    <t>Slovenia</t>
  </si>
  <si>
    <t>M.7.4.27</t>
  </si>
  <si>
    <t>Spain</t>
  </si>
  <si>
    <t>M.7.4.28</t>
  </si>
  <si>
    <t>M.7.4.29</t>
  </si>
  <si>
    <t>United Kingdom</t>
  </si>
  <si>
    <t>M.7.4.30</t>
  </si>
  <si>
    <t>M.7.4.31</t>
  </si>
  <si>
    <t>Iceland</t>
  </si>
  <si>
    <t>M.7.4.32</t>
  </si>
  <si>
    <t>Liechtenstein</t>
  </si>
  <si>
    <t>M.7.4.34</t>
  </si>
  <si>
    <t>M.7.4.35</t>
  </si>
  <si>
    <t>M.7.4.36</t>
  </si>
  <si>
    <t>M.7.4.37</t>
  </si>
  <si>
    <t>M.7.4.38</t>
  </si>
  <si>
    <t>M.7.4.39</t>
  </si>
  <si>
    <t>M.7.4.40</t>
  </si>
  <si>
    <t>M.7.4.41</t>
  </si>
  <si>
    <t>M.7.4.42</t>
  </si>
  <si>
    <t>M.7.4.43</t>
  </si>
  <si>
    <t>M.7.4.44</t>
  </si>
  <si>
    <t>OM.7.4.1</t>
  </si>
  <si>
    <t>OM.7.4.2</t>
  </si>
  <si>
    <t>OM.7.4.3</t>
  </si>
  <si>
    <t>OM.7.4.4</t>
  </si>
  <si>
    <t>OM.7.4.5</t>
  </si>
  <si>
    <t>OM.7.4.6</t>
  </si>
  <si>
    <t>OM.7.4.7</t>
  </si>
  <si>
    <t>OM.7.4.8</t>
  </si>
  <si>
    <t>OM.7.4.9</t>
  </si>
  <si>
    <t>OM.7.4.10</t>
  </si>
  <si>
    <t>M.7.5.1</t>
  </si>
  <si>
    <t>TBC at a country level</t>
  </si>
  <si>
    <t>M.7.5.2</t>
  </si>
  <si>
    <t>M.7.5.3</t>
  </si>
  <si>
    <t>M.7.5.4</t>
  </si>
  <si>
    <t>M.7.5.5</t>
  </si>
  <si>
    <t>M.7.5.6</t>
  </si>
  <si>
    <t>M.7.5.7</t>
  </si>
  <si>
    <t>M.7.5.8</t>
  </si>
  <si>
    <t>M.7.5.9</t>
  </si>
  <si>
    <t>M.7.5.10</t>
  </si>
  <si>
    <t>M.7.5.11</t>
  </si>
  <si>
    <t>M.7.5.12</t>
  </si>
  <si>
    <t>M.7.5.13</t>
  </si>
  <si>
    <t>M.7.5.14</t>
  </si>
  <si>
    <t>M.7.5.15</t>
  </si>
  <si>
    <t>M.7.5.16</t>
  </si>
  <si>
    <t>M.7.5.17</t>
  </si>
  <si>
    <t>M.7.5.18</t>
  </si>
  <si>
    <t>M.7.5.19</t>
  </si>
  <si>
    <t>M.7.5.20</t>
  </si>
  <si>
    <t>M.7.5.21</t>
  </si>
  <si>
    <t>M.7.5.22</t>
  </si>
  <si>
    <t>M.7.5.23</t>
  </si>
  <si>
    <t>M.7.5.24</t>
  </si>
  <si>
    <t>M.7.5.25</t>
  </si>
  <si>
    <t>M.7.5.26</t>
  </si>
  <si>
    <t>M.7.5.27</t>
  </si>
  <si>
    <t>M.7.5.28</t>
  </si>
  <si>
    <t>M.7.5.29</t>
  </si>
  <si>
    <t>M.7.5.30</t>
  </si>
  <si>
    <t>M.7.5.31</t>
  </si>
  <si>
    <t>6. Breakdown by Interest Rate</t>
  </si>
  <si>
    <t>M.7.6.1</t>
  </si>
  <si>
    <t>Fixed rate</t>
  </si>
  <si>
    <t>M.7.6.2</t>
  </si>
  <si>
    <t>Floating rate</t>
  </si>
  <si>
    <t>M.7.6.3</t>
  </si>
  <si>
    <t>OM.7.6.1</t>
  </si>
  <si>
    <t>OM.7.6.2</t>
  </si>
  <si>
    <t>OM.7.6.3</t>
  </si>
  <si>
    <t>OM.7.6.4</t>
  </si>
  <si>
    <t>OM.7.6.5</t>
  </si>
  <si>
    <t>OM.7.6.6</t>
  </si>
  <si>
    <t>7. Breakdown by Repayment Type</t>
  </si>
  <si>
    <t>M.7.7.1</t>
  </si>
  <si>
    <t>Bullet / interest only</t>
  </si>
  <si>
    <t>M.7.7.2</t>
  </si>
  <si>
    <t>Amortising</t>
  </si>
  <si>
    <t>M.7.7.3</t>
  </si>
  <si>
    <t>OM.7.7.1</t>
  </si>
  <si>
    <t>OM.7.7.2</t>
  </si>
  <si>
    <t>OM.7.7.3</t>
  </si>
  <si>
    <t>OM.7.7.4</t>
  </si>
  <si>
    <t>OM.7.7.5</t>
  </si>
  <si>
    <t>OM.7.7.6</t>
  </si>
  <si>
    <t xml:space="preserve">8. Loan Seasoning </t>
  </si>
  <si>
    <t>M.7.8.1</t>
  </si>
  <si>
    <t>Up to 12months</t>
  </si>
  <si>
    <t>M.7.8.2</t>
  </si>
  <si>
    <t>≥  12 - ≤ 24 months</t>
  </si>
  <si>
    <t>M.7.8.3</t>
  </si>
  <si>
    <t>≥ 24 - ≤ 36 months</t>
  </si>
  <si>
    <t>M.7.8.4</t>
  </si>
  <si>
    <t>≥ 36 - ≤ 60 months</t>
  </si>
  <si>
    <t>M.7.8.5</t>
  </si>
  <si>
    <t>≥ 60 months</t>
  </si>
  <si>
    <t>OM.7.8.1</t>
  </si>
  <si>
    <t>OM.7.8.2</t>
  </si>
  <si>
    <t>OM.7.8.3</t>
  </si>
  <si>
    <t>OM.7.8.4</t>
  </si>
  <si>
    <t>9. Non-Performing Loans (NPLs)</t>
  </si>
  <si>
    <t>M.7.9.1</t>
  </si>
  <si>
    <t>% NPLs</t>
  </si>
  <si>
    <t>OM.7.9.1</t>
  </si>
  <si>
    <t>OM.7.9.2</t>
  </si>
  <si>
    <t>OM.7.9.3</t>
  </si>
  <si>
    <t>OM.7.9.4</t>
  </si>
  <si>
    <t>10. Loan Size Information</t>
  </si>
  <si>
    <t>Nominal</t>
  </si>
  <si>
    <t>Number of Loans</t>
  </si>
  <si>
    <t>% No. of Loans</t>
  </si>
  <si>
    <t>M.7A.10.1</t>
  </si>
  <si>
    <t>Average loan size (000s)</t>
  </si>
  <si>
    <t>By buckets (mn):</t>
  </si>
  <si>
    <t>M.7A.10.2</t>
  </si>
  <si>
    <t>M.7A.10.3</t>
  </si>
  <si>
    <t>M.7A.10.4</t>
  </si>
  <si>
    <t>M.7A.10.5</t>
  </si>
  <si>
    <t>M.7A.10.6</t>
  </si>
  <si>
    <t>M.7A.10.7</t>
  </si>
  <si>
    <t>M.7A.10.8</t>
  </si>
  <si>
    <t>M.7A.10.9</t>
  </si>
  <si>
    <t>M.7A.10.10</t>
  </si>
  <si>
    <t>M.7A.10.11</t>
  </si>
  <si>
    <t>M.7A.10.12</t>
  </si>
  <si>
    <t>M.7A.10.13</t>
  </si>
  <si>
    <t>M.7A.10.14</t>
  </si>
  <si>
    <t>M.7A.10.15</t>
  </si>
  <si>
    <t>M.7A.10.16</t>
  </si>
  <si>
    <t>M.7A.10.17</t>
  </si>
  <si>
    <t>M.7A.10.18</t>
  </si>
  <si>
    <t>M.7A.10.19</t>
  </si>
  <si>
    <t>M.7A.10.20</t>
  </si>
  <si>
    <t>M.7A.10.21</t>
  </si>
  <si>
    <t>M.7A.10.22</t>
  </si>
  <si>
    <t>M.7A.10.23</t>
  </si>
  <si>
    <t>M.7A.10.24</t>
  </si>
  <si>
    <t>M.7A.10.25</t>
  </si>
  <si>
    <t>M.7A.10.26</t>
  </si>
  <si>
    <t>11. Loan to Value (LTV) Information - UNINDEXED</t>
  </si>
  <si>
    <t>M.7A.11.1</t>
  </si>
  <si>
    <t>Weighted Average LTV (%)</t>
  </si>
  <si>
    <t>By LTV buckets (mn):</t>
  </si>
  <si>
    <t>M.7A.11.2</t>
  </si>
  <si>
    <t>&gt;0 - &lt;=40 %</t>
  </si>
  <si>
    <t>M.7A.11.3</t>
  </si>
  <si>
    <t>&gt;40 - &lt;=50 %</t>
  </si>
  <si>
    <t>M.7A.11.4</t>
  </si>
  <si>
    <t>&gt;50 - &lt;=60 %</t>
  </si>
  <si>
    <t>M.7A.11.5</t>
  </si>
  <si>
    <t>&gt;60 - &lt;=70 %</t>
  </si>
  <si>
    <t>M.7A.11.6</t>
  </si>
  <si>
    <t>&gt;70 - &lt;=80 %</t>
  </si>
  <si>
    <t>M.7A.11.7</t>
  </si>
  <si>
    <t>&gt;80 - &lt;=90 %</t>
  </si>
  <si>
    <t>M.7A.11.8</t>
  </si>
  <si>
    <t>&gt;90 - &lt;=100 %</t>
  </si>
  <si>
    <t>M.7A.11.9</t>
  </si>
  <si>
    <t>&gt;100%</t>
  </si>
  <si>
    <t>M.7A.11.10</t>
  </si>
  <si>
    <t>OM.7A.11.1</t>
  </si>
  <si>
    <t>o/w &gt;100 - &lt;=110 %</t>
  </si>
  <si>
    <t>OM.7A.11.2</t>
  </si>
  <si>
    <t>o/w &gt;110 - &lt;=120 %</t>
  </si>
  <si>
    <t>OM.7A.11.3</t>
  </si>
  <si>
    <t>o/w &gt;120 - &lt;=130 %</t>
  </si>
  <si>
    <t>OM.7A.11.4</t>
  </si>
  <si>
    <t>o/w &gt;130 - &lt;=140 %</t>
  </si>
  <si>
    <t>OM.7A.11.5</t>
  </si>
  <si>
    <t>o/w &gt;140 - &lt;=150 %</t>
  </si>
  <si>
    <t>OM.7A.11.6</t>
  </si>
  <si>
    <t>o/w &gt;150 %</t>
  </si>
  <si>
    <t>OM.7A.11.7</t>
  </si>
  <si>
    <t>OM.7A.11.8</t>
  </si>
  <si>
    <t>OM.7A.11.9</t>
  </si>
  <si>
    <t xml:space="preserve">12. Loan to Value (LTV) Information - INDEXED </t>
  </si>
  <si>
    <t>M.7A.12.1</t>
  </si>
  <si>
    <t>M.7A.12.2</t>
  </si>
  <si>
    <t>M.7A.12.3</t>
  </si>
  <si>
    <t>M.7A.12.4</t>
  </si>
  <si>
    <t>M.7A.12.5</t>
  </si>
  <si>
    <t>M.7A.12.6</t>
  </si>
  <si>
    <t>M.7A.12.7</t>
  </si>
  <si>
    <t>M.7A.12.8</t>
  </si>
  <si>
    <t>M.7A.12.9</t>
  </si>
  <si>
    <t>M.7A.12.10</t>
  </si>
  <si>
    <t>OM.7A.12.1</t>
  </si>
  <si>
    <t>OM.7A.12.2</t>
  </si>
  <si>
    <t>OM.7A.12.3</t>
  </si>
  <si>
    <t>OM.7A.12.4</t>
  </si>
  <si>
    <t>OM.7A.12.5</t>
  </si>
  <si>
    <t>OM.7A.12.6</t>
  </si>
  <si>
    <t>OM.7A.12.7</t>
  </si>
  <si>
    <t>OM.7A.12.8</t>
  </si>
  <si>
    <t>OM.7A.12.9</t>
  </si>
  <si>
    <t>13. Breakdown by type</t>
  </si>
  <si>
    <t>M.7A.13.1</t>
  </si>
  <si>
    <t>Owner occupied</t>
  </si>
  <si>
    <t>M.7A.13.2</t>
  </si>
  <si>
    <t>Second home/Holiday houses</t>
  </si>
  <si>
    <t>M.7A.13.3</t>
  </si>
  <si>
    <t>Buy-to-let/Non-owner occupied</t>
  </si>
  <si>
    <t>M.7A.13.4</t>
  </si>
  <si>
    <t>OM.7A.13.1</t>
  </si>
  <si>
    <t>o/w Subsidised housing</t>
  </si>
  <si>
    <t>OM.7A.13.2</t>
  </si>
  <si>
    <t>o/w Private rental</t>
  </si>
  <si>
    <t>OM.7A.13.3</t>
  </si>
  <si>
    <t xml:space="preserve">o/w Multi-family housing </t>
  </si>
  <si>
    <t>OM.7A.13.4</t>
  </si>
  <si>
    <t xml:space="preserve">o/w Buildings under construction </t>
  </si>
  <si>
    <t>OM.7A.13.5</t>
  </si>
  <si>
    <t>o/w Buildings land</t>
  </si>
  <si>
    <t>OM.7A.13.6</t>
  </si>
  <si>
    <t>OM.7A.13.7</t>
  </si>
  <si>
    <t>OM.7A.13.8</t>
  </si>
  <si>
    <t>OM.7A.13.9</t>
  </si>
  <si>
    <t>OM.7A.13.10</t>
  </si>
  <si>
    <t>OM.7A.13.11</t>
  </si>
  <si>
    <t>14. Loan by Ranking</t>
  </si>
  <si>
    <t>M.7A.14.2</t>
  </si>
  <si>
    <t>Guaranteed</t>
  </si>
  <si>
    <t>M.7A.14.3</t>
  </si>
  <si>
    <t>OM.7A.14.1</t>
  </si>
  <si>
    <t>OM.7A.14.2</t>
  </si>
  <si>
    <t>OM.7A.14.3</t>
  </si>
  <si>
    <t>OM.7A.14.4</t>
  </si>
  <si>
    <t>OM.7A.14.5</t>
  </si>
  <si>
    <t>OM.7A.14.6</t>
  </si>
  <si>
    <t>7B Commercial Cover Pool</t>
  </si>
  <si>
    <t>15. Loan Size Information</t>
  </si>
  <si>
    <t>M.7B.15.1</t>
  </si>
  <si>
    <t>M.7B.15.2</t>
  </si>
  <si>
    <t>M.7B.15.3</t>
  </si>
  <si>
    <t>M.7B.15.4</t>
  </si>
  <si>
    <t>M.7B.15.5</t>
  </si>
  <si>
    <t>M.7B.15.6</t>
  </si>
  <si>
    <t>M.7B.15.7</t>
  </si>
  <si>
    <t>M.7B.15.8</t>
  </si>
  <si>
    <t>M.7B.15.9</t>
  </si>
  <si>
    <t>M.7B.15.10</t>
  </si>
  <si>
    <t>M.7B.15.11</t>
  </si>
  <si>
    <t>M.7B.15.12</t>
  </si>
  <si>
    <t>M.7B.15.13</t>
  </si>
  <si>
    <t>M.7B.15.14</t>
  </si>
  <si>
    <t>M.7B.15.15</t>
  </si>
  <si>
    <t>M.7B.15.16</t>
  </si>
  <si>
    <t>M.7B.15.17</t>
  </si>
  <si>
    <t>M.7B.15.18</t>
  </si>
  <si>
    <t>M.7B.15.19</t>
  </si>
  <si>
    <t>M.7B.15.20</t>
  </si>
  <si>
    <t>M.7B.15.21</t>
  </si>
  <si>
    <t>M.7B.15.22</t>
  </si>
  <si>
    <t>M.7B.15.23</t>
  </si>
  <si>
    <t>M.7B.15.24</t>
  </si>
  <si>
    <t>M.7B.15.25</t>
  </si>
  <si>
    <t>M.7B.15.26</t>
  </si>
  <si>
    <t xml:space="preserve">16. Loan to Value (LTV) Information - UNINDEXED </t>
  </si>
  <si>
    <t>M.7B.16.1</t>
  </si>
  <si>
    <t>M.7B.16.2</t>
  </si>
  <si>
    <t>M.7B.16.3</t>
  </si>
  <si>
    <t>M.7B.16.4</t>
  </si>
  <si>
    <t>M.7B.16.5</t>
  </si>
  <si>
    <t>M.7B.16.6</t>
  </si>
  <si>
    <t>M.7B.16.7</t>
  </si>
  <si>
    <t>M.7B.16.8</t>
  </si>
  <si>
    <t>M.7B.16.9</t>
  </si>
  <si>
    <t>M.7B.16.10</t>
  </si>
  <si>
    <t>OM.7B.16.1</t>
  </si>
  <si>
    <t>OM.7B.16.2</t>
  </si>
  <si>
    <t>OM.7B.16.3</t>
  </si>
  <si>
    <t>OM.7B.16.4</t>
  </si>
  <si>
    <t>OM.7B.16.5</t>
  </si>
  <si>
    <t>OM.7B.16.6</t>
  </si>
  <si>
    <t>OM.7B.16.7</t>
  </si>
  <si>
    <t>OM.7B.16.8</t>
  </si>
  <si>
    <t>OM.7B.16.9</t>
  </si>
  <si>
    <t>17. Loan to Value (LTV) Information - INDEXED</t>
  </si>
  <si>
    <t>M.7B.17.1</t>
  </si>
  <si>
    <t>M.7B.17.2</t>
  </si>
  <si>
    <t>M.7B.17.3</t>
  </si>
  <si>
    <t>M.7B.17.4</t>
  </si>
  <si>
    <t>M.7B.17.5</t>
  </si>
  <si>
    <t>M.7B.17.6</t>
  </si>
  <si>
    <t>M.7B.17.7</t>
  </si>
  <si>
    <t>M.7B.17.8</t>
  </si>
  <si>
    <t>M.7B.17.9</t>
  </si>
  <si>
    <t>M.7B.17.10</t>
  </si>
  <si>
    <t>OM.7B.17.1</t>
  </si>
  <si>
    <t>OM.7B.17.2</t>
  </si>
  <si>
    <t>OM.7B.17.3</t>
  </si>
  <si>
    <t>OM.7B.17.4</t>
  </si>
  <si>
    <t>OM.7B.17.5</t>
  </si>
  <si>
    <t>OM.7B.17.6</t>
  </si>
  <si>
    <t>OM.7B.17.7</t>
  </si>
  <si>
    <t>OM.7B.17.8</t>
  </si>
  <si>
    <t>OM.7B.17.9</t>
  </si>
  <si>
    <t>18. Breakdown by Type</t>
  </si>
  <si>
    <t>% Commercial loans</t>
  </si>
  <si>
    <t>M.7B.18.1</t>
  </si>
  <si>
    <t>Retail</t>
  </si>
  <si>
    <t>M.7B.18.2</t>
  </si>
  <si>
    <t>Office</t>
  </si>
  <si>
    <t>M.7B.18.3</t>
  </si>
  <si>
    <t>Hotel/Tourism</t>
  </si>
  <si>
    <t>M.7B.18.4</t>
  </si>
  <si>
    <t>Shopping malls</t>
  </si>
  <si>
    <t>M.7B.18.5</t>
  </si>
  <si>
    <t>Industry</t>
  </si>
  <si>
    <t>M.7B.18.6</t>
  </si>
  <si>
    <t>Agriculture</t>
  </si>
  <si>
    <t>M.7B.18.7</t>
  </si>
  <si>
    <t>Other commercially used</t>
  </si>
  <si>
    <t>M.7B.18.8</t>
  </si>
  <si>
    <t>Land</t>
  </si>
  <si>
    <t>M.7B.18.9</t>
  </si>
  <si>
    <t>Property developers / Bulding under construction</t>
  </si>
  <si>
    <t>M.7B.18.10</t>
  </si>
  <si>
    <t>OM.7B.18.1</t>
  </si>
  <si>
    <t>o/w Social &amp; Cultural purposes</t>
  </si>
  <si>
    <t>OM.7B.18.2</t>
  </si>
  <si>
    <t>OM.7B.18.3</t>
  </si>
  <si>
    <t>OM.7B.18.4</t>
  </si>
  <si>
    <t>OM.7B.18.5</t>
  </si>
  <si>
    <t>OM.7B.18.6</t>
  </si>
  <si>
    <t>OM.7B.18.7</t>
  </si>
  <si>
    <t>OM.7B.18.8</t>
  </si>
  <si>
    <t>OM.7B.18.9</t>
  </si>
  <si>
    <t>OM.7B.18.10</t>
  </si>
  <si>
    <t>OM.7B.18.11</t>
  </si>
  <si>
    <t>OM.7B.18.12</t>
  </si>
  <si>
    <t>OM.7B.18.13</t>
  </si>
  <si>
    <t>OM.7B.18.14</t>
  </si>
  <si>
    <t>OM.7B.18.15</t>
  </si>
  <si>
    <t>OM.7B.18.16</t>
  </si>
  <si>
    <t>OM.7B.18.17</t>
  </si>
  <si>
    <t>B2. Harmonised Transparency Template - Public Sector Assets</t>
  </si>
  <si>
    <t>CONTENT OF TAB B2</t>
  </si>
  <si>
    <t>8. Public Sector Assets</t>
  </si>
  <si>
    <t>1. General Information</t>
  </si>
  <si>
    <t>PS.8.1.1</t>
  </si>
  <si>
    <t>Number of public sector exposures</t>
  </si>
  <si>
    <t>OPS.8.1.1</t>
  </si>
  <si>
    <t>OPS.8.1.2</t>
  </si>
  <si>
    <t>OPS.8.1.3</t>
  </si>
  <si>
    <t>OPS.8.1.4</t>
  </si>
  <si>
    <t>OPS.8.1.5</t>
  </si>
  <si>
    <t>OPS.8.1.6</t>
  </si>
  <si>
    <t>OPS.8.1.7</t>
  </si>
  <si>
    <t>2. Size Information</t>
  </si>
  <si>
    <t>Number of Exposures</t>
  </si>
  <si>
    <t>% Public Sector Assets</t>
  </si>
  <si>
    <t>% No. of Exposures</t>
  </si>
  <si>
    <t>PS.8.2.1</t>
  </si>
  <si>
    <t>Average exposure size (000s)</t>
  </si>
  <si>
    <t>PS.8.2.2</t>
  </si>
  <si>
    <t>PS.8.2.3</t>
  </si>
  <si>
    <t>PS.8.2.4</t>
  </si>
  <si>
    <t>PS.8.2.5</t>
  </si>
  <si>
    <t>PS.8.2.6</t>
  </si>
  <si>
    <t>PS.8.2.7</t>
  </si>
  <si>
    <t>PS.8.2.8</t>
  </si>
  <si>
    <t>PS.8.2.9</t>
  </si>
  <si>
    <t>PS.8.2.10</t>
  </si>
  <si>
    <t>PS.8.2.11</t>
  </si>
  <si>
    <t>PS.8.2.12</t>
  </si>
  <si>
    <t>PS.8.2.13</t>
  </si>
  <si>
    <t>PS.8.2.14</t>
  </si>
  <si>
    <t>PS.8.2.15</t>
  </si>
  <si>
    <t>PS.8.2.16</t>
  </si>
  <si>
    <t>PS.8.2.17</t>
  </si>
  <si>
    <t>3. Breakdown by Asset Type</t>
  </si>
  <si>
    <t>PS.8.3.1</t>
  </si>
  <si>
    <t>Loans</t>
  </si>
  <si>
    <t>PS.8.3.2</t>
  </si>
  <si>
    <t>Bonds</t>
  </si>
  <si>
    <t>PS.8.3.3</t>
  </si>
  <si>
    <t>PS.8.3.4</t>
  </si>
  <si>
    <t>OPS.8.3.1</t>
  </si>
  <si>
    <t>OPS.8.3.2</t>
  </si>
  <si>
    <t>OPS.8.3.3</t>
  </si>
  <si>
    <t>OPS.8.3.4</t>
  </si>
  <si>
    <t>OPS.8.3.5</t>
  </si>
  <si>
    <t>PS.8.4.1</t>
  </si>
  <si>
    <t>PS.8.4.2</t>
  </si>
  <si>
    <t>PS.8.4.3</t>
  </si>
  <si>
    <t>PS.8.4.4</t>
  </si>
  <si>
    <t>PS.8.4.5</t>
  </si>
  <si>
    <t>PS.8.4.6</t>
  </si>
  <si>
    <t>PS.8.4.7</t>
  </si>
  <si>
    <t>PS.8.4.8</t>
  </si>
  <si>
    <t>PS.8.4.9</t>
  </si>
  <si>
    <t>PS.8.4.10</t>
  </si>
  <si>
    <t>PS.8.4.11</t>
  </si>
  <si>
    <t>PS.8.4.12</t>
  </si>
  <si>
    <t>PS.8.4.13</t>
  </si>
  <si>
    <t>PS.8.4.14</t>
  </si>
  <si>
    <t>PS.8.4.15</t>
  </si>
  <si>
    <t>PS.8.4.16</t>
  </si>
  <si>
    <t>PS.8.4.17</t>
  </si>
  <si>
    <t>PS.8.4.18</t>
  </si>
  <si>
    <t>PS.8.4.19</t>
  </si>
  <si>
    <t>PS.8.4.20</t>
  </si>
  <si>
    <t>PS.8.4.21</t>
  </si>
  <si>
    <t>PS.8.4.22</t>
  </si>
  <si>
    <t>PS.8.4.23</t>
  </si>
  <si>
    <t>PS.8.4.24</t>
  </si>
  <si>
    <t>PS.8.4.25</t>
  </si>
  <si>
    <t>PS.8.4.26</t>
  </si>
  <si>
    <t>PS.8.4.27</t>
  </si>
  <si>
    <t>PS.8.4.28</t>
  </si>
  <si>
    <t>PS.8.4.29</t>
  </si>
  <si>
    <t>PS.8.4.30</t>
  </si>
  <si>
    <t>PS.8.4.31</t>
  </si>
  <si>
    <t>PS.8.4.32</t>
  </si>
  <si>
    <t>PS.8.4.33</t>
  </si>
  <si>
    <t>PS.8.4.34</t>
  </si>
  <si>
    <t>PS.8.4.35</t>
  </si>
  <si>
    <t>PS.8.4.36</t>
  </si>
  <si>
    <t>PS.8.4.37</t>
  </si>
  <si>
    <t>PS.8.4.38</t>
  </si>
  <si>
    <t>PS.8.4.39</t>
  </si>
  <si>
    <t>PS.8.4.40</t>
  </si>
  <si>
    <t>PS.8.4.41</t>
  </si>
  <si>
    <t>PS.8.4.42</t>
  </si>
  <si>
    <t>PS.8.4.43</t>
  </si>
  <si>
    <t>PS.8.4.44</t>
  </si>
  <si>
    <t>OPS.8.4.1</t>
  </si>
  <si>
    <t>OPS.8.4.2</t>
  </si>
  <si>
    <t>OPS.8.4.3</t>
  </si>
  <si>
    <t>OPS.8.4.4</t>
  </si>
  <si>
    <t>OPS.8.4.5</t>
  </si>
  <si>
    <t>OPS.8.4.6</t>
  </si>
  <si>
    <t>OPS.8.4.7</t>
  </si>
  <si>
    <t>OPS.8.4.8</t>
  </si>
  <si>
    <t>OPS.8.4.9</t>
  </si>
  <si>
    <t>OPS.8.4.10</t>
  </si>
  <si>
    <t>PS.8.5.1</t>
  </si>
  <si>
    <t>PS.8.5.2</t>
  </si>
  <si>
    <t>PS.8.5.3</t>
  </si>
  <si>
    <t>PS.8.5.4</t>
  </si>
  <si>
    <t>PS.8.5.5</t>
  </si>
  <si>
    <t>PS.8.5.6</t>
  </si>
  <si>
    <t>PS.8.5.7</t>
  </si>
  <si>
    <t>PS.8.5.8</t>
  </si>
  <si>
    <t>PS.8.5.9</t>
  </si>
  <si>
    <t>PS.8.5.10</t>
  </si>
  <si>
    <t>PS.8.5.11</t>
  </si>
  <si>
    <t>PS.8.5.12</t>
  </si>
  <si>
    <t>PS.8.5.13</t>
  </si>
  <si>
    <t>PS.8.5.14</t>
  </si>
  <si>
    <t>PS.8.5.15</t>
  </si>
  <si>
    <t>PS.8.5.16</t>
  </si>
  <si>
    <t>PS.8.5.17</t>
  </si>
  <si>
    <t>PS.8.5.18</t>
  </si>
  <si>
    <t>PS.8.5.19</t>
  </si>
  <si>
    <t>PS.8.5.20</t>
  </si>
  <si>
    <t>PS.8.5.21</t>
  </si>
  <si>
    <t>PS.8.5.22</t>
  </si>
  <si>
    <t>PS.8.5.23</t>
  </si>
  <si>
    <t>PS.8.5.24</t>
  </si>
  <si>
    <t>PS.8.5.25</t>
  </si>
  <si>
    <t>PS.8.6.1</t>
  </si>
  <si>
    <t>PS.8.6.2</t>
  </si>
  <si>
    <t>PS.8.6.3</t>
  </si>
  <si>
    <t>OPS.8.6.1</t>
  </si>
  <si>
    <t>OPS.8.6.2</t>
  </si>
  <si>
    <t>OPS.8.6.3</t>
  </si>
  <si>
    <t>OPS.8.6.4</t>
  </si>
  <si>
    <t>PS.8.7.1</t>
  </si>
  <si>
    <t>PS.8.7.2</t>
  </si>
  <si>
    <t>PS.8.7.3</t>
  </si>
  <si>
    <t>OPS.8.7.1</t>
  </si>
  <si>
    <t>OPS.8.7.2</t>
  </si>
  <si>
    <t>OPS.8.7.3</t>
  </si>
  <si>
    <t>OPS.8.7.4</t>
  </si>
  <si>
    <t>OPS.8.7.5</t>
  </si>
  <si>
    <t>OPS.8.7.6</t>
  </si>
  <si>
    <t>8. Breakdown by Type of Debtor</t>
  </si>
  <si>
    <t>PS.8.8.1</t>
  </si>
  <si>
    <t>Sovereigns</t>
  </si>
  <si>
    <t>PS.8.8.2</t>
  </si>
  <si>
    <t>Regional/federal authorities</t>
  </si>
  <si>
    <t>PS.8.8.3</t>
  </si>
  <si>
    <t xml:space="preserve">Local/municipal authorities </t>
  </si>
  <si>
    <t>PS.8.8.4</t>
  </si>
  <si>
    <t>Others</t>
  </si>
  <si>
    <t>PS.8.8.5</t>
  </si>
  <si>
    <t>OPS.8.8.1</t>
  </si>
  <si>
    <t>o/w Claim against supranational</t>
  </si>
  <si>
    <t>OPS.8.8.2</t>
  </si>
  <si>
    <t>o/w Claim against sovereigns</t>
  </si>
  <si>
    <t>OPS.8.8.3</t>
  </si>
  <si>
    <t>o/w Claim guaranteed by sovereigns</t>
  </si>
  <si>
    <t>OPS.8.8.4</t>
  </si>
  <si>
    <t>o/w Claim against regional/federal authorities</t>
  </si>
  <si>
    <t>OPS.8.8.5</t>
  </si>
  <si>
    <t>o/w Claim guaranteed by regional/federal authorities</t>
  </si>
  <si>
    <t>OPS.8.8.6</t>
  </si>
  <si>
    <t xml:space="preserve">o/w Claim against local/municipal authorities </t>
  </si>
  <si>
    <t>OPS.8.8.7</t>
  </si>
  <si>
    <t xml:space="preserve">o/w Claimguaranteed by local/municipal authorities </t>
  </si>
  <si>
    <t>OPS.8.8.8</t>
  </si>
  <si>
    <t>OPS.8.8.9</t>
  </si>
  <si>
    <t>OPS.8.8.10</t>
  </si>
  <si>
    <t>OPS.8.8.11</t>
  </si>
  <si>
    <t>OPS.8.8.12</t>
  </si>
  <si>
    <t>OPS.8.8.13</t>
  </si>
  <si>
    <t>9. Non-Performing Loans</t>
  </si>
  <si>
    <t>PS.8.9.1</t>
  </si>
  <si>
    <t>OPS.8.9.1</t>
  </si>
  <si>
    <t>OPS.8.9.2</t>
  </si>
  <si>
    <t>OPS.8.9.3</t>
  </si>
  <si>
    <t>OPS.8.9.4</t>
  </si>
  <si>
    <t>10. Concentration Risks</t>
  </si>
  <si>
    <t>PS.8.10.1</t>
  </si>
  <si>
    <t>10 largest exposures</t>
  </si>
  <si>
    <t>OPS.8.10.1</t>
  </si>
  <si>
    <t>OPS.8.10.2</t>
  </si>
  <si>
    <t>OPS.8.10.3</t>
  </si>
  <si>
    <t>OPS.8.10.4</t>
  </si>
  <si>
    <t>OPS.8.10.5</t>
  </si>
  <si>
    <t>OPS.8.10.6</t>
  </si>
  <si>
    <t>B3. Harmonised Transparency Template - Shipping Assets</t>
  </si>
  <si>
    <t>CONTENT OF TAB B3</t>
  </si>
  <si>
    <t>9. Shipping Assets</t>
  </si>
  <si>
    <t>Shipping Loans</t>
  </si>
  <si>
    <t>S.9.1.1</t>
  </si>
  <si>
    <t>Number of shipping loans</t>
  </si>
  <si>
    <t>OS.9.1.1</t>
  </si>
  <si>
    <t>OS.9.1.2</t>
  </si>
  <si>
    <t>OS.9.1.3</t>
  </si>
  <si>
    <t>OS.9.1.4</t>
  </si>
  <si>
    <t>OS.9.1.5</t>
  </si>
  <si>
    <t>OS.9.1.6</t>
  </si>
  <si>
    <t>2. Concentration Risks</t>
  </si>
  <si>
    <t>% Shipping Loans</t>
  </si>
  <si>
    <t>S.9.2.1</t>
  </si>
  <si>
    <t>OS.9.2.1</t>
  </si>
  <si>
    <t>OS.9.2.2</t>
  </si>
  <si>
    <t>OS.9.2.3</t>
  </si>
  <si>
    <t>OS.9.2.4</t>
  </si>
  <si>
    <t>OS.9.2.5</t>
  </si>
  <si>
    <t>OS.9.2.6</t>
  </si>
  <si>
    <t xml:space="preserve">3. Breakdown by Geography / Country of Registration </t>
  </si>
  <si>
    <t>S.9.3.1</t>
  </si>
  <si>
    <t>S.9.3.2</t>
  </si>
  <si>
    <t>S.9.3.3</t>
  </si>
  <si>
    <t>S.9.3.4</t>
  </si>
  <si>
    <t>S.9.3.5</t>
  </si>
  <si>
    <t>S.9.3.6</t>
  </si>
  <si>
    <t>S.9.3.7</t>
  </si>
  <si>
    <t>S.9.3.8</t>
  </si>
  <si>
    <t>S.9.3.9</t>
  </si>
  <si>
    <t>S.9.3.10</t>
  </si>
  <si>
    <t>S.9.3.11</t>
  </si>
  <si>
    <t>S.9.3.12</t>
  </si>
  <si>
    <t>S.9.3.13</t>
  </si>
  <si>
    <t>S.9.3.14</t>
  </si>
  <si>
    <t>S.9.3.15</t>
  </si>
  <si>
    <t>S.9.3.16</t>
  </si>
  <si>
    <t>S.9.3.17</t>
  </si>
  <si>
    <t>S.9.3.18</t>
  </si>
  <si>
    <t>S.9.3.19</t>
  </si>
  <si>
    <t>S.9.3.20</t>
  </si>
  <si>
    <t>S.9.3.21</t>
  </si>
  <si>
    <t>S.9.3.22</t>
  </si>
  <si>
    <t>S.9.3.23</t>
  </si>
  <si>
    <t>S.9.3.24</t>
  </si>
  <si>
    <t>S.9.3.25</t>
  </si>
  <si>
    <t>S.9.3.26</t>
  </si>
  <si>
    <t>S.9.3.27</t>
  </si>
  <si>
    <t>S.9.3.28</t>
  </si>
  <si>
    <t>S.9.3.29</t>
  </si>
  <si>
    <t>S.9.3.30</t>
  </si>
  <si>
    <t>S.9.3.31</t>
  </si>
  <si>
    <t>S.9.3.32</t>
  </si>
  <si>
    <t>S.9.3.33</t>
  </si>
  <si>
    <t>S.9.3.34</t>
  </si>
  <si>
    <t>S.9.3.35</t>
  </si>
  <si>
    <t>S.9.3.36</t>
  </si>
  <si>
    <t>S.9.3.37</t>
  </si>
  <si>
    <t>S.9.3.38</t>
  </si>
  <si>
    <t>S.9.3.39</t>
  </si>
  <si>
    <t>S.9.3.40</t>
  </si>
  <si>
    <t>S.9.3.41</t>
  </si>
  <si>
    <t>S.9.3.42</t>
  </si>
  <si>
    <t>S.9.3.43</t>
  </si>
  <si>
    <t>S.9.3.44</t>
  </si>
  <si>
    <t>OS.9.3.1</t>
  </si>
  <si>
    <t>OS.9.3.2</t>
  </si>
  <si>
    <t>OS.9.3.3</t>
  </si>
  <si>
    <t>OS.9.3.4</t>
  </si>
  <si>
    <t>OS.9.3.5</t>
  </si>
  <si>
    <t>OS.9.3.6</t>
  </si>
  <si>
    <t>OS.9.3.7</t>
  </si>
  <si>
    <t>OS.9.3.8</t>
  </si>
  <si>
    <t>OS.9.3.9</t>
  </si>
  <si>
    <t>OS.9.3.10</t>
  </si>
  <si>
    <t>4. Breakdown by Interest Rate</t>
  </si>
  <si>
    <t>S.9.4.1</t>
  </si>
  <si>
    <t>S.9.4.2</t>
  </si>
  <si>
    <t>S.9.4.3</t>
  </si>
  <si>
    <t>OS.9.4.1</t>
  </si>
  <si>
    <t>OS.9.4.2</t>
  </si>
  <si>
    <t>OS.9.4.3</t>
  </si>
  <si>
    <t>OS.9.4.4</t>
  </si>
  <si>
    <t>OS.9.4.5</t>
  </si>
  <si>
    <t>OS.9.4.6</t>
  </si>
  <si>
    <t>5. Breakdown by Repayment Type</t>
  </si>
  <si>
    <t>S.9.5.1</t>
  </si>
  <si>
    <t>S.9.5.2</t>
  </si>
  <si>
    <t>S.9.5.3</t>
  </si>
  <si>
    <t>OS.9.5.1</t>
  </si>
  <si>
    <t>OS.9.5.2</t>
  </si>
  <si>
    <t>OS.9.5.3</t>
  </si>
  <si>
    <t>OS.9.5.4</t>
  </si>
  <si>
    <t>OS.9.5.5</t>
  </si>
  <si>
    <t>OS.9.5.6</t>
  </si>
  <si>
    <t xml:space="preserve">6. Loan Seasoning </t>
  </si>
  <si>
    <t>S.9.6.1</t>
  </si>
  <si>
    <t>S.9.6.2</t>
  </si>
  <si>
    <t>S.9.6.3</t>
  </si>
  <si>
    <t>S.9.6.4</t>
  </si>
  <si>
    <t>S.9.6.5</t>
  </si>
  <si>
    <t>OS.9.6.1</t>
  </si>
  <si>
    <t>OS.9.6.2</t>
  </si>
  <si>
    <t>OS.9.6.3</t>
  </si>
  <si>
    <t>OS.9.6.4</t>
  </si>
  <si>
    <t>7. Non-Performing Loans (NPLs)</t>
  </si>
  <si>
    <t>S.9.7.1</t>
  </si>
  <si>
    <t>OS.9.7.1</t>
  </si>
  <si>
    <t>OS.9.7.2</t>
  </si>
  <si>
    <t>OS.9.7.3</t>
  </si>
  <si>
    <t>OS.9.7.4</t>
  </si>
  <si>
    <t>8. Loan Size Information</t>
  </si>
  <si>
    <t>S.9.8.1</t>
  </si>
  <si>
    <t>S.9.8.2</t>
  </si>
  <si>
    <t>S.9.8.3</t>
  </si>
  <si>
    <t>S.9.8.4</t>
  </si>
  <si>
    <t>S.9.8.5</t>
  </si>
  <si>
    <t>S.9.8.6</t>
  </si>
  <si>
    <t>S.9.8.7</t>
  </si>
  <si>
    <t>S.9.8.8</t>
  </si>
  <si>
    <t>S.9.8.9</t>
  </si>
  <si>
    <t>S.9.8.10</t>
  </si>
  <si>
    <t>S.9.8.11</t>
  </si>
  <si>
    <t>S.9.8.12</t>
  </si>
  <si>
    <t>S.9.8.13</t>
  </si>
  <si>
    <t>S.9.8.14</t>
  </si>
  <si>
    <t>S.9.8.15</t>
  </si>
  <si>
    <t>S.9.8.16</t>
  </si>
  <si>
    <t>S.9.8.17</t>
  </si>
  <si>
    <t>S.9.8.18</t>
  </si>
  <si>
    <t>S.9.8.19</t>
  </si>
  <si>
    <t>S.9.8.20</t>
  </si>
  <si>
    <t>S.9.8.21</t>
  </si>
  <si>
    <t>S.9.8.22</t>
  </si>
  <si>
    <t>S.9.8.23</t>
  </si>
  <si>
    <t>S.9.8.24</t>
  </si>
  <si>
    <t>S.9.8.25</t>
  </si>
  <si>
    <t>S.9.8.26</t>
  </si>
  <si>
    <t>9. Loan to Value (LTV) Information - UNINDEXED</t>
  </si>
  <si>
    <t>S.9.9.1</t>
  </si>
  <si>
    <t>S.9.9.2</t>
  </si>
  <si>
    <t>S.9.9.3</t>
  </si>
  <si>
    <t>S.9.9.4</t>
  </si>
  <si>
    <t>S.9.9.5</t>
  </si>
  <si>
    <t>S.9.9.6</t>
  </si>
  <si>
    <t>S.9.9.7</t>
  </si>
  <si>
    <t>S.9.9.8</t>
  </si>
  <si>
    <t>S.9.9.9</t>
  </si>
  <si>
    <t>S.9.9.10</t>
  </si>
  <si>
    <t>OS.9.9.1</t>
  </si>
  <si>
    <t>OS.9.9.2</t>
  </si>
  <si>
    <t>OS.9.9.3</t>
  </si>
  <si>
    <t>OS.9.9.4</t>
  </si>
  <si>
    <t>OS.9.9.5</t>
  </si>
  <si>
    <t>OS.9.9.6</t>
  </si>
  <si>
    <t>OS.9.9.7</t>
  </si>
  <si>
    <t>OS.9.9.8</t>
  </si>
  <si>
    <t>OS.9.9.9</t>
  </si>
  <si>
    <t xml:space="preserve">10. Loan to Value (LTV) Information - INDEXED </t>
  </si>
  <si>
    <t>S.9.10.1</t>
  </si>
  <si>
    <t>S.9.10.2</t>
  </si>
  <si>
    <t>S.9.10.3</t>
  </si>
  <si>
    <t>S.9.10.4</t>
  </si>
  <si>
    <t>S.9.10.5</t>
  </si>
  <si>
    <t>S.9.10.6</t>
  </si>
  <si>
    <t>S.9.10.7</t>
  </si>
  <si>
    <t>S.9.10.8</t>
  </si>
  <si>
    <t>S.9.10.9</t>
  </si>
  <si>
    <t>S.9.10.10</t>
  </si>
  <si>
    <t>OS.9.10.1</t>
  </si>
  <si>
    <t>OS.9.10.2</t>
  </si>
  <si>
    <t>OS.9.10.3</t>
  </si>
  <si>
    <t>OS.9.10.4</t>
  </si>
  <si>
    <t>OS.9.10.5</t>
  </si>
  <si>
    <t>OS.9.10.6</t>
  </si>
  <si>
    <t>OS.9.10.7</t>
  </si>
  <si>
    <t>OS.9.10.8</t>
  </si>
  <si>
    <t>OS.9.10.9</t>
  </si>
  <si>
    <t>11. Breakdown by type of ship</t>
  </si>
  <si>
    <t>S.9.11.1</t>
  </si>
  <si>
    <t>S.9.11.2</t>
  </si>
  <si>
    <t>S.9.11.3</t>
  </si>
  <si>
    <t>S.9.11.4</t>
  </si>
  <si>
    <t>S.9.11.5</t>
  </si>
  <si>
    <t>S.9.11.6</t>
  </si>
  <si>
    <t>S.9.11.7</t>
  </si>
  <si>
    <t>S.9.11.8</t>
  </si>
  <si>
    <t>S.9.11.9</t>
  </si>
  <si>
    <t>S.9.11.10</t>
  </si>
  <si>
    <t>S.9.11.11</t>
  </si>
  <si>
    <t>S.9.11.12</t>
  </si>
  <si>
    <t>S.9.11.13</t>
  </si>
  <si>
    <t>S.9.11.14</t>
  </si>
  <si>
    <t>S.9.11.15</t>
  </si>
  <si>
    <t>S.9.11.16</t>
  </si>
  <si>
    <t>S.9.11.17</t>
  </si>
  <si>
    <t>OS.9.11.1</t>
  </si>
  <si>
    <t>OS.9.11.2</t>
  </si>
  <si>
    <t>OS.9.11.3</t>
  </si>
  <si>
    <t>OS.9.11.4</t>
  </si>
  <si>
    <t>OS.9.11.5</t>
  </si>
  <si>
    <t>C. Harmonised Transparency Template - Glossary</t>
  </si>
  <si>
    <t>The definitions below reflect the national specificities</t>
  </si>
  <si>
    <t>1. Glossary - Standard Harmonised Items</t>
  </si>
  <si>
    <t>HG.1.1</t>
  </si>
  <si>
    <t>OC Calculation: Actual</t>
  </si>
  <si>
    <t>HG.1.2</t>
  </si>
  <si>
    <t>OC Calculation: Legal minimum</t>
  </si>
  <si>
    <t>HG.1.3</t>
  </si>
  <si>
    <t>OC Calculation: Committed</t>
  </si>
  <si>
    <t>HG.1.4</t>
  </si>
  <si>
    <t>Interest Rate Types</t>
  </si>
  <si>
    <t>HG.1.5</t>
  </si>
  <si>
    <t>HG.1.6</t>
  </si>
  <si>
    <t xml:space="preserve">Maturity Buckets of Covered Bonds [i.e. how is the contractual and/or expected maturity defined? What maturity structure (hard bullet, soft bullet, conditional pass through)? Under what conditions/circumstances? Etc.] </t>
  </si>
  <si>
    <t>HG.1.7</t>
  </si>
  <si>
    <t>LTVs: Definition</t>
  </si>
  <si>
    <t>HG.1.8</t>
  </si>
  <si>
    <t>LTVs: Calculation of property/shipping value</t>
  </si>
  <si>
    <t>HG.1.9</t>
  </si>
  <si>
    <t>LTVs: Applied property/shipping valuation techniques, including whether use of index, Automated Valuation Model (AVM) or on-site audits</t>
  </si>
  <si>
    <t>HG.1.10</t>
  </si>
  <si>
    <t>LTVs: Frequency and time of last valuation</t>
  </si>
  <si>
    <t>HG.1.11</t>
  </si>
  <si>
    <t>Explain how mortgage types are defined whether for residential housing, multi-family housing, commercial real estate, etc. Same for shipping where relecvant</t>
  </si>
  <si>
    <t>HG.1.12</t>
  </si>
  <si>
    <t>Hedging Strategy (please explain how you address interest rate and currency risk)</t>
  </si>
  <si>
    <t>HG.1.13</t>
  </si>
  <si>
    <t>Non-performing loans</t>
  </si>
  <si>
    <t>OHG.1.1</t>
  </si>
  <si>
    <t>NPV assumptions (when stated)</t>
  </si>
  <si>
    <t>OHG.1.2</t>
  </si>
  <si>
    <t>OHG.1.3</t>
  </si>
  <si>
    <t>OHG.1.4</t>
  </si>
  <si>
    <t>OHG.1.5</t>
  </si>
  <si>
    <t>2. Reason for No Data</t>
  </si>
  <si>
    <t>Value</t>
  </si>
  <si>
    <t>HG.2.1</t>
  </si>
  <si>
    <t xml:space="preserve">Not applicable for the jurisdiction </t>
  </si>
  <si>
    <t>ND1</t>
  </si>
  <si>
    <t>HG.2.2</t>
  </si>
  <si>
    <t>Not relevant for the issuer and/or CB programme at the present time</t>
  </si>
  <si>
    <t>ND2</t>
  </si>
  <si>
    <t>HG.2.3</t>
  </si>
  <si>
    <t>Not available at the present time</t>
  </si>
  <si>
    <t>ND3</t>
  </si>
  <si>
    <t>OHG.2.1</t>
  </si>
  <si>
    <t>OHG.2.2</t>
  </si>
  <si>
    <t>3. Glossary - Extra national and/or Issuer Items</t>
  </si>
  <si>
    <t>HG.3.1</t>
  </si>
  <si>
    <t>Other definitions deemed relevant</t>
  </si>
  <si>
    <t>OHG.3.1</t>
  </si>
  <si>
    <t>OHG.3.2</t>
  </si>
  <si>
    <t>OHG.3.3</t>
  </si>
  <si>
    <t>OHG.3.4</t>
  </si>
  <si>
    <t>OHG.3.5</t>
  </si>
  <si>
    <t xml:space="preserve">Disclaimer - Important notices </t>
  </si>
  <si>
    <t>(i) The Product Information displayed on this Site has been uploaded by the Issuers of the relevant Products. None of the information displayed on this Site shall form the basis of any contract. Any User of this Site will be required to acknowledge that it has not relied on, or been induced to enter into any contract by, any representation or warranty.</t>
  </si>
  <si>
    <t>(ii) The Covered Bond Label Foundation has not independently verified the Product Information displayed on this Site. Accordingly, no representation, warranty or undertaking, express or implied, is made, and no responsibility is accepted, by the Covered Bond Label Foundation as to or in relation to the accuracy or completeness or otherwise of such Product Information."</t>
  </si>
  <si>
    <t>(iii) The information provided on or accessible through the Site is not intended for distribution to, or use by, any person or entity in any jurisdiction where such distribution or use would be contrary to local law, or which would subject us or any Issuer, to any authorisation, registration or other requirement within such jurisdiction. You agree not to use or export the information or materials available on or through this Site in violation of laws in your jurisdiction.</t>
  </si>
  <si>
    <t>TERMS OF USE</t>
  </si>
  <si>
    <r>
      <t>The Site is intended for use as a directory of information relating to certain covered bond products ("</t>
    </r>
    <r>
      <rPr>
        <b/>
        <sz val="13"/>
        <color rgb="FF1E1B1D"/>
        <rFont val="Calibri"/>
        <family val="2"/>
        <scheme val="minor"/>
      </rPr>
      <t>Products</t>
    </r>
    <r>
      <rPr>
        <sz val="13"/>
        <color rgb="FF1E1B1D"/>
        <rFont val="Calibri"/>
        <family val="2"/>
        <scheme val="minor"/>
      </rPr>
      <t>") (the "</t>
    </r>
    <r>
      <rPr>
        <b/>
        <sz val="13"/>
        <color rgb="FF1E1B1D"/>
        <rFont val="Calibri"/>
        <family val="2"/>
        <scheme val="minor"/>
      </rPr>
      <t>Product Information</t>
    </r>
    <r>
      <rPr>
        <sz val="13"/>
        <color rgb="FF1E1B1D"/>
        <rFont val="Calibri"/>
        <family val="2"/>
        <scheme val="minor"/>
      </rPr>
      <t>") by an issuer of ("</t>
    </r>
    <r>
      <rPr>
        <b/>
        <sz val="13"/>
        <color rgb="FF1E1B1D"/>
        <rFont val="Calibri"/>
        <family val="2"/>
        <scheme val="minor"/>
      </rPr>
      <t>Issuer</t>
    </r>
    <r>
      <rPr>
        <sz val="13"/>
        <color rgb="FF1E1B1D"/>
        <rFont val="Calibri"/>
        <family val="2"/>
        <scheme val="minor"/>
      </rPr>
      <t>"), or potential investor in ("</t>
    </r>
    <r>
      <rPr>
        <b/>
        <sz val="13"/>
        <color rgb="FF1E1B1D"/>
        <rFont val="Calibri"/>
        <family val="2"/>
        <scheme val="minor"/>
      </rPr>
      <t>Investor</t>
    </r>
    <r>
      <rPr>
        <sz val="13"/>
        <color rgb="FF1E1B1D"/>
        <rFont val="Calibri"/>
        <family val="2"/>
        <scheme val="minor"/>
      </rPr>
      <t>"), such Products (an Issuer, Investor, or any other person accessing this Site, each a "</t>
    </r>
    <r>
      <rPr>
        <b/>
        <sz val="13"/>
        <color rgb="FF1E1B1D"/>
        <rFont val="Calibri"/>
        <family val="2"/>
        <scheme val="minor"/>
      </rPr>
      <t>User</t>
    </r>
    <r>
      <rPr>
        <sz val="13"/>
        <color rgb="FF1E1B1D"/>
        <rFont val="Calibri"/>
        <family val="2"/>
        <scheme val="minor"/>
      </rPr>
      <t>" or "</t>
    </r>
    <r>
      <rPr>
        <b/>
        <sz val="13"/>
        <color rgb="FF1E1B1D"/>
        <rFont val="Calibri"/>
        <family val="2"/>
        <scheme val="minor"/>
      </rPr>
      <t>you</t>
    </r>
    <r>
      <rPr>
        <sz val="13"/>
        <color rgb="FF1E1B1D"/>
        <rFont val="Calibri"/>
        <family val="2"/>
        <scheme val="minor"/>
      </rPr>
      <t>"). The Product Information is provided by each relevant Issuer, and remains at all times the sole responsibility of the relevant Issuer. We have not independently verified any Product Information, nor reviewed whether any Product for which information is available on the Site actually is a covered bond product. This Site or any label made available through it does not constitute, nor contain, any form of credit rating, any offer to sell (or the solicitation of an offer to purchase) any Product, nor does it constitute a recommendation, or investment advice (or any other type of advice) upon which reliance should be placed.</t>
    </r>
  </si>
  <si>
    <r>
      <t xml:space="preserve"> These terms and conditions together with the documents referred to in them set out the terms of use ("</t>
    </r>
    <r>
      <rPr>
        <b/>
        <sz val="13"/>
        <color rgb="FF1E1B1D"/>
        <rFont val="Calibri"/>
        <family val="2"/>
        <scheme val="minor"/>
      </rPr>
      <t>T&amp;Cs</t>
    </r>
    <r>
      <rPr>
        <sz val="13"/>
        <color rgb="FF1E1B1D"/>
        <rFont val="Calibri"/>
        <family val="2"/>
        <scheme val="minor"/>
      </rPr>
      <t>") on which (a) an Issuer; (b) Investor; or (c) any other User, may make use of the Site. Section A applies primarily to Investors, and Section B applies primarily to Issuers. The General T&amp;Cs in Section C apply to all Users.</t>
    </r>
  </si>
  <si>
    <r>
      <rPr>
        <b/>
        <sz val="13"/>
        <color rgb="FF1E1B1D"/>
        <rFont val="Calibri"/>
        <family val="2"/>
        <scheme val="minor"/>
      </rPr>
      <t>Our Acceptable Use Policy</t>
    </r>
    <r>
      <rPr>
        <sz val="13"/>
        <color rgb="FF1E1B1D"/>
        <rFont val="Calibri"/>
        <family val="2"/>
        <scheme val="minor"/>
      </rPr>
      <t> and </t>
    </r>
    <r>
      <rPr>
        <b/>
        <sz val="13"/>
        <color rgb="FF1E1B1D"/>
        <rFont val="Calibri"/>
        <family val="2"/>
        <scheme val="minor"/>
      </rPr>
      <t>Privacy Policy</t>
    </r>
    <r>
      <rPr>
        <sz val="13"/>
        <color rgb="FF1E1B1D"/>
        <rFont val="Calibri"/>
        <family val="2"/>
        <scheme val="minor"/>
      </rPr>
      <t> are incorporated into these T&amp;Cs.</t>
    </r>
  </si>
  <si>
    <r>
      <t xml:space="preserve"> Please read the T&amp;Cs carefully before you start to use the Site. By clicking </t>
    </r>
    <r>
      <rPr>
        <b/>
        <sz val="13"/>
        <color rgb="FF1E1B1D"/>
        <rFont val="Calibri"/>
        <family val="2"/>
        <scheme val="minor"/>
      </rPr>
      <t>'Accept'</t>
    </r>
    <r>
      <rPr>
        <sz val="13"/>
        <color rgb="FF1E1B1D"/>
        <rFont val="Calibri"/>
        <family val="2"/>
        <scheme val="minor"/>
      </rPr>
      <t> you indicate that you accept these T&amp;Cs and that you agree to abide by them.</t>
    </r>
  </si>
  <si>
    <t>If any provision of these T&amp;Cs shall be deemed unlawful, void or for any reason unenforceable, then that provision shall be deemed severable from these terms and shall not affect the validity and enforceability of any remaining provisions.</t>
  </si>
  <si>
    <t>SECTION A. INVESTOR T&amp;Cs</t>
  </si>
  <si>
    <t>1. DIRECTORY SERVICES</t>
  </si>
  <si>
    <t>The Site is intended to provide you with certain information from Issuers regarding the self-certification of their Products as labelled covered bonds. The requirements of the Covered Bond Label Convention are intended to increase transparency, improve investor access to information, and improve liquidity in covered bonds, but they are not a substitute in any way for each User's independent investment and credit evaluation.</t>
  </si>
  <si>
    <t>The Product Information on this Site is provided for your convenience only, and does not constitute any form of credit rating, an offer to sell (or the solicitation of an offer to purchase) any Product, nor does it constitute a recommendation, or investment advice (or any other type of advice) upon which reliance should be placed.</t>
  </si>
  <si>
    <t>Users shall exercise independent judgment when viewing the Site and its contents, to make their own investigations and evaluations of the information contained on this Site or accessible through it, and to consult their own attorney, business adviser, tax adviser, and/or any other professional necessary, as to legal, business, tax and investment-related matters concerning the Products and Product Information contained on this Site. No information contained on the Site should be construed as legal, tax, investment, or accounting advice.</t>
  </si>
  <si>
    <r>
      <t xml:space="preserve"> Product Information is incorporated into the directory on the Site following the completion of an automated process conducted by the relevant Issuer. The proper conduct of that process and the accuracy and completeness of the Product Information supplied during that process remain at all times the responsibility of the relevant Issuer. While the Product Information contained on the Site is displayed by us in good faith, no representation is made by us as to its completeness or accuracy. </t>
    </r>
    <r>
      <rPr>
        <b/>
        <sz val="13"/>
        <rFont val="Calibri"/>
        <family val="2"/>
        <scheme val="minor"/>
      </rPr>
      <t>PRODUCT INFORMATION IS DISPLAYED ON THE SITE "AS IS" AND HAS NOT BEEN INDEPENDENTLY VERIFIED BY US. BY YOUR USE OF THE SITE, YOU AGREE THAT WE HAVE NO LIABILITY WHATSOEVER REGARDING THE ACCURACY OF COMPLETENESS OF THE PRODUCT INFORMATION ON THIS SITE.</t>
    </r>
    <r>
      <rPr>
        <sz val="13"/>
        <rFont val="Calibri"/>
        <family val="2"/>
        <scheme val="minor"/>
      </rPr>
      <t> Inclusion of Product Information in the directory on the Site does not constitute a warranty or representation by us that the Product is a covered bond product or complies with any particular criteria or regulations.</t>
    </r>
  </si>
  <si>
    <t xml:space="preserve"> Completion of the relevant self-certification automated process by the Issuer will lead to the grant of the Covered Bond Label. The grant of such label is entirely within the control of the relevant Issuer, and we do not independently verify whether such Issuer complies with the relevant criteria. The existence of a Covered Bond Label does not represent any opinion by us about the creditworthiness of a Product, the value or price of a Product, the appropriateness of a Product's terms, or the Product's future investment performance. Nothing contained on this Site is intended to predict or project future performance.</t>
  </si>
  <si>
    <t xml:space="preserve"> We make no representation that the Products which are featured on the Site are suitable for you and we disclaim all liability and responsibility arising from any reliance placed on any Product Information or on the Covered Bond Label by any visitor to the Site, or by anyone who may be informed of any of its contents.</t>
  </si>
  <si>
    <t>From time to time we may make changes to the Site that we feel are appropriate (see Section C, para 3 below).</t>
  </si>
  <si>
    <t>2. USE OF MATERIALS</t>
  </si>
  <si>
    <t>Subject to any prohibitions or restrictions stated in third party websites accessible via hyperlinks in the Site over which we have no control, you may view the content published on this Site, and you are welcome to print hard copies of, and/or download, material on it for your personal use or internal business purposes (in which case you are required to preserve in your copies any copyright materials displayed in the original materials and otherwise to acknowledge the Site as the source of the material). All downloading of material from the Site must be in accordance with ourAcceptable Use Policy. All other copying is strictly prohibited.</t>
  </si>
  <si>
    <t>The use of material printed or downloaded from our Site must be in accordance with our Acceptable Use Policy.</t>
  </si>
  <si>
    <t>3. LINKS FROM AND TO OUR SITE</t>
  </si>
  <si>
    <t>Where the Site contains hyperlinks to other websites and resources provided by third parties, these links are provided for your information only. We have no control over the contents of those websites or resources, and accept no responsibility for them or for any loss or damage that may arise from your use of them. Users follow links on this Site to external websites at their sole risk.</t>
  </si>
  <si>
    <t>We accept no liability for and do not endorse any statements, advertisements, information, products or services that are published on or may be accessible through any websites owned or operated by third parties or for any action you may take as a result of using the website.</t>
  </si>
  <si>
    <t>Those third party websites may also be subject to separate legal terms and conditions, and Issuers may be subject to separate regulation and are solely responsible for satisfying such regulatory requirements. We do not represent or warrant that any Issuer you deal with is fully authorised under or compliant with any law or regulation in any jurisdiction.</t>
  </si>
  <si>
    <t>You agree not to link any websites to this Site without our express prior written consent. We reserve the right, at any time and for any reason not prohibited by law, to deny permission to anyone to link a website from or to this Site, as well as the right to remove any link currently appearing on our Site.</t>
  </si>
  <si>
    <t>SECTION B. ISSUER T&amp;Cs</t>
  </si>
  <si>
    <t>1. DIRECTORY SERVICES AND LABEL</t>
  </si>
  <si>
    <t>The Issuer is responsible for all Product Information uploaded to and/or validated on the Site by the Issuer or on its behalf, and warrants and represents that all such Product Information is and shall continue to be (and the Issuer shall regularly check the Site in order to ensure that it remains) accurate, complete and up-to-date.</t>
  </si>
  <si>
    <t>The Issuer understands that we do not limit access to the Site based on the nationality of a User. The Issuer shall be solely responsible for compliance with all laws and regulations applicable to the offer and sale of a Product in all jurisdictions in which such Products are offered.</t>
  </si>
  <si>
    <t>The Issuer shall indemnify us against, and hold us harmless from, any losses, liabilities or costs (including reasonable administrative and legal costs) suffered by us (including our officers and employees) or by third parties (including Investors and regulatory authorities), in relation to the Product Information and/or the Issuer's use of, and statements regarding, a Covered Bond Label.</t>
  </si>
  <si>
    <t>We accept no liability in relation to any lack of availability of the Site or any omission of, or any display of incorrect, Product Information on the Site for any reason whatsoever including negligence.</t>
  </si>
  <si>
    <t>The Issuer shall not make any statement that its receipt of a Covered Bond Label constitutes a recommendation by us to buy, sell or hold any Product, or that it reflects our views on the suitability of any Product for a particular Investor.</t>
  </si>
  <si>
    <t>2. PRODUCTS</t>
  </si>
  <si>
    <t>By uploading and/or validating Product Information on our Site, the Issuer warrants and represents that the Product complies with the relevant criteria established by the Label Convention as detailed at </t>
  </si>
  <si>
    <t>www.coveredbondlabel.com/pdf/Covered_Bond_Label_Convention_2015.pdf</t>
  </si>
  <si>
    <t>3. UPLOADING INFORMATION TO OUR SITE</t>
  </si>
  <si>
    <t>Whenever you upload and/or validate Product Information on the Site, you warrant and represent that any such contribution complies with the content standards set out in our Acceptable Use Policy, and you shall indemnify us against, and hold us harmless from, any losses, liabilities and costs arising in respect of any breach of that warranty.</t>
  </si>
  <si>
    <t>You shall promptly notify us in the event that Product Information published on the Site, any representation made to us in connection with obtaining a Covered Product Label, or any other information communicated to us in connection with the Site, becomes false, inaccurate, incomplete, or misleading.</t>
  </si>
  <si>
    <t>Any information you upload to and/or validate on the Site shall be considered non-confidential and non-proprietary, and we have the right to use, copy, distribute and disclose to third parties such information for any purpose. We also have the right to disclose your identity to any third party who is claiming that any information posted or uploaded by you to the Site constitutes a violation of their intellectual property, privacy or other rights or is otherwise unlawful.</t>
  </si>
  <si>
    <t>We shall not be responsible, or liable to any third party, for the content or accuracy of any Product Information posted by you or any other user of the Site.</t>
  </si>
  <si>
    <t>We have the right to remove any information or posting you make on the Site if, in our opinion, such information does not comply with the content standards set out in our Acceptable Use Policy, or for any other reason.</t>
  </si>
  <si>
    <t>4. LINKING TO OUR SITE</t>
  </si>
  <si>
    <t>You may link to our home page (www.coveredbondlabel.com), provided you do so in a way that is fair and legal and does not damage our reputation or take advantage of it, but you must not establish a link in such a way as to suggest any form of association, approval or endorsement on our part.</t>
  </si>
  <si>
    <t xml:space="preserve"> You must not establish a link from any website that is not owned by you.</t>
  </si>
  <si>
    <t>The Site must not be framed on any other website, nor may you create a link to any part of the Site other than the home page. We reserve the right to withdraw linking permission without notice. The website from which you are linking must comply in all respects with the content standards set out in our Acceptable Use Policy.</t>
  </si>
  <si>
    <t>5. SECURITY</t>
  </si>
  <si>
    <t>Issuers are required to register with us in order to use the Site by completing the followingRegistration Form.</t>
  </si>
  <si>
    <r>
      <t>Issuers will be provided with a unique user identification code and password (the "</t>
    </r>
    <r>
      <rPr>
        <b/>
        <sz val="13"/>
        <rFont val="Calibri"/>
        <family val="2"/>
        <scheme val="minor"/>
      </rPr>
      <t>User Details</t>
    </r>
    <r>
      <rPr>
        <sz val="13"/>
        <rFont val="Calibri"/>
        <family val="2"/>
        <scheme val="minor"/>
      </rPr>
      <t>") in order to access the Site for the sole purpose of uploading and/or validating Product Information on the Site. Such User Details are granted by us for the sole and exclusive use of the Issuer.</t>
    </r>
  </si>
  <si>
    <t>We reserve the right to alter or cancel User Details and revoke access to the site at any time.</t>
  </si>
  <si>
    <t>If we need to contact you in relation to your use of the Site, we may contact you by email, telephone or post. The most recent details you have given us will be used. You must promptly inform us of any change in your contact details.</t>
  </si>
  <si>
    <t>6. DOWNLOADING OF ISSUER PROFILES FROM OUR SITE</t>
  </si>
  <si>
    <t>An Issuer may download its own profile from our Site in any of the ways expressly permitted by the Site, but Issuers may not download the profiles of any other Issuers or attempt to download profiles from the Site by any other means.</t>
  </si>
  <si>
    <t>SECTION C. GENERAL T&amp;Cs</t>
  </si>
  <si>
    <t>1. SITE ACCESS</t>
  </si>
  <si>
    <t>Access to the Site is permitted on a temporary basis, and we reserve the right to withdraw or amend the service we provide on the Site without notice. We shall not be liable if for any reason the Site is unavailable at any time or for any period of time.</t>
  </si>
  <si>
    <t>From time to time, we may restrict access to the Site (either partially or in its entirety).</t>
  </si>
  <si>
    <t>If you are provided with a user identification code, password or any other piece of information as part of our security procedures you must treat such information as confidential, and you must not disclose it to any third party. We have the right to disable any user identification code or password, whether chosen by you or allocated by us, at any time, if in our opinion you have failed to comply with any of the provisions of these T&amp;Cs, or for any other reason.</t>
  </si>
  <si>
    <r>
      <t>When using the Site, you must comply with the provisions of our </t>
    </r>
    <r>
      <rPr>
        <b/>
        <sz val="13"/>
        <color rgb="FF1E1B1D"/>
        <rFont val="Calibri"/>
        <family val="2"/>
        <scheme val="minor"/>
      </rPr>
      <t>Acceptable Use Policy</t>
    </r>
    <r>
      <rPr>
        <sz val="13"/>
        <color rgb="FF1E1B1D"/>
        <rFont val="Calibri"/>
        <family val="2"/>
        <scheme val="minor"/>
      </rPr>
      <t>. You shall indemnify us against, and hold us harmless from, any losses, liabilities or costs (including reasonable administrative and legal costs) suffered by us (including our officers and employees) or by third parties (including Investors and regulatory authorities) as a result of any breaches of our</t>
    </r>
    <r>
      <rPr>
        <b/>
        <sz val="13"/>
        <color rgb="FF1E1B1D"/>
        <rFont val="Calibri"/>
        <family val="2"/>
        <scheme val="minor"/>
      </rPr>
      <t>Acceptable Use Policy</t>
    </r>
    <r>
      <rPr>
        <sz val="13"/>
        <color rgb="FF1E1B1D"/>
        <rFont val="Calibri"/>
        <family val="2"/>
        <scheme val="minor"/>
      </rPr>
      <t> that you commit.</t>
    </r>
  </si>
  <si>
    <t>You are responsible for making all arrangements necessary for you to have access to the Site. You are also responsible for ensuring that all persons who access the Site through your internet connection are aware of these T&amp;Cs and that they comply with them.</t>
  </si>
  <si>
    <t>2. INTELLECTUAL PROPERTY</t>
  </si>
  <si>
    <t>All rights in this Site unless otherwise indicated, are owned by us. This Site and all content published on this Site, unless otherwise indicated, are protected by copyright in Belgium and other jurisdictions across the world. All trademarks and devices displayed on this Site, unless otherwise indicated, are owned by us and may be registered in many jurisdictions across the world. Save as provided in these T&amp;Cs, any use or reproduction of these trademarks and/or devices is prohibited.</t>
  </si>
  <si>
    <t>You must not use any part of the materials on the Site for commercial purposes without our consent.</t>
  </si>
  <si>
    <t>3. SITE CHANGES</t>
  </si>
  <si>
    <t>We aim to update the Site on a regular basis, and may change the content at any time. If the need arises, we reserve the right to suspend access to the Site, or close it indefinitely.</t>
  </si>
  <si>
    <t>4. OUR LIABILITY</t>
  </si>
  <si>
    <t>The Product Information displayed on the Site is provided by the Issuer, and the granting of any label made available through the website is under the sole control of the Issuer, in each case without any guarantees, conditions, warranties or representations from us as to its accuracy or completeness. To the extent permitted by law, we, and any third parties connected to us, hereby expressly exclude:</t>
  </si>
  <si>
    <t>· all conditions, warranties and other terms which might otherwise be implied by any applicable law or regulation; and</t>
  </si>
  <si>
    <t>· any liability for any direct, indirect or consequential loss or damage incurred by any User in connection with the Site or in connection with the use, inability to use or results of the use of the Site, any websites linked to it and any materials posted on it (including, without limitation, the omission of, or the display of incorrect, Product Information on the Site) or in connection with any Product, including loss of: income, revenue, business, profits, contracts, anticipated savings, information, or goodwill, regardless of how any such loss or damage is caused.</t>
  </si>
  <si>
    <t>5. INFORMATION ABOUT YOU AND VISITS TO OUR SITE</t>
  </si>
  <si>
    <t>We process information about you in accordance with our Privacy Policy. By using the Site, you consent to such processing and you warrant that all information provided by you is accurate.</t>
  </si>
  <si>
    <t>6. VIRUSES, HACKING, OTHER OFFENCES</t>
  </si>
  <si>
    <t>You must not misuse the Site by knowingly introducing viruses, 'trojan horses', worms, logic bombs or other material which is maliciously or technologically harmful. You must not attempt to gain unauthorised access to the Site, the server on which the Site is stored, or any server, computer or database connected to the Site. You must not attack the Site via a denial-of-service attack or a distributed denial-of-service attack.</t>
  </si>
  <si>
    <t>By breaching this provision, you would commit a criminal offence under the law of 28 November 2000 on computer crime. We shall report any such breach to the relevant law enforcement authorities and we shall co-operate with those authorities by disclosing your identity to them. In the event of such breach, your right to use the Site will cease immediately.</t>
  </si>
  <si>
    <t>We will not be liable for any loss or damage caused by a distributed denial-of-service attack, viruses or other technologically harmful material that may infect your computer equipment, computer programs, information or other proprietary material due to your use of the Site or to your downloading of any information posted on it or on any website linked to it.</t>
  </si>
  <si>
    <t>We do not warrant that this Site or any software or material of whatsoever nature available on or downloaded from it will be free from viruses or defects, compatible with your equipment or fit for any purpose. It is your responsibility to use suitable anti-virus software on any software or other material that you may download from this Site and to ensure the compatibility of such software or material with your equipment and software.</t>
  </si>
  <si>
    <t>We reserve the right to prohibit any activities of any nature or description that, in our sole discretion, might tend to damage or injure our commercial reputation or goodwill or the reputations or goodwill of any of the providers or subscribers to this Site.</t>
  </si>
  <si>
    <t>7. JURISDICTION AND APPLICABLE LAW</t>
  </si>
  <si>
    <t>The courts of Brussels, Belgium shall have exclusive jurisdiction over any claim arising from, or related to, a visit to the Site or these T&amp;Cs.</t>
  </si>
  <si>
    <t>These T&amp;Cs and any dispute or claim arising out of or in connection with them or their subject matter or formation (including non-contractual disputes or claims) shall be governed by and construed in accordance with the laws of Belgium.</t>
  </si>
  <si>
    <t>8. VARIATIONS</t>
  </si>
  <si>
    <t>We may revise these T&amp;Cs at any time by amending this page. You are expected to check this page from time to time to take notice of any changes we have made, as they are binding on you. Certain of the provisions contained in these T&amp;Cs may also be superseded by provisions or notices published elsewhere on the Site.</t>
  </si>
  <si>
    <t>9. CONTACTS</t>
  </si>
  <si>
    <t>Details of how to contact us are available by clicking on Contact Us.</t>
  </si>
  <si>
    <t>We shall inform you if any of our contact details change by posting a notice on the Site.</t>
  </si>
  <si>
    <t>SECTION D. CBFL ACCEPTABLE USE POLICY</t>
  </si>
  <si>
    <t>This acceptable use policy (the "Policy") sets out the terms agreed between a user of the website ("you") and the Covered Bond Label Foundation ("we" or "us") on which you may use the websitewww.coveredbondlabel.com (the "Site"). The Policy shall apply to all users of, and visitors to, the Site.</t>
  </si>
  <si>
    <t>Your use of the Site means that you accept, and agree to abide by, all the terms of the Policy, which supplement our Terms of Use.</t>
  </si>
  <si>
    <t>1. PROHIBITED USES</t>
  </si>
  <si>
    <t>You may use the Site for lawful purposes only. You may not use the Site:</t>
  </si>
  <si>
    <t>· in any way that breaches any applicable local, national or international law or regulation;</t>
  </si>
  <si>
    <t>· in any way which breaches or contravenes our content standards (see para 2 below);</t>
  </si>
  <si>
    <t>· in any way that is unlawful or fraudulent, or has any unlawful or fraudulent purpose or effect;</t>
  </si>
  <si>
    <t>· to transmit, or procure the sending of, any unsolicited or unauthorised advertising or promotional material or any other form of similar solicitation (spam); or</t>
  </si>
  <si>
    <t>· to knowingly transmit any information, send or upload any material that contains viruses, Trojan horses, worms, time-bombs, keystroke loggers, spyware, adware or any other harmful programs or similar computer code designed to adversely affect the operation of any computer software or hardware.</t>
  </si>
  <si>
    <t>You also agree:</t>
  </si>
  <si>
    <t>· not to reproduce, duplicate, copy or re-sell any part of the Site in contravention of the provisions of our Terms of Use; and</t>
  </si>
  <si>
    <t>· not to access without authority, interfere with, damage or disrupt:</t>
  </si>
  <si>
    <t>· any part of the Site;</t>
  </si>
  <si>
    <t>· any equipment or network on which the Site is stored;</t>
  </si>
  <si>
    <t>· any software used in the provision of the Site; or</t>
  </si>
  <si>
    <t>· any equipment or network or software owned or used by any third party.</t>
  </si>
  <si>
    <t>2. CONTENT STANDARDS</t>
  </si>
  <si>
    <t>These content standards apply to any and all information (the "Information") which you contribute to the Site.</t>
  </si>
  <si>
    <t>Information must:</t>
  </si>
  <si>
    <t>·  be accurate; and</t>
  </si>
  <si>
    <t>· comply with applicable law in Belgium and in any country from which it is posted.</t>
  </si>
  <si>
    <t>Information must not:</t>
  </si>
  <si>
    <t>· infringe any copyright, database right, trade mark or other proprietary right of any other person;</t>
  </si>
  <si>
    <t>· be likely to deceive any person; or</t>
  </si>
  <si>
    <t>· be provided in breach of any legal duty owed to any person, such as a contractual duty or a duty of confidence;</t>
  </si>
  <si>
    <t>3. SUSPENSION AND TERMINATION</t>
  </si>
  <si>
    <t>We will determine, at our sole discretion, whether your use of the Site has caused a breach of the Policy. When a breach of the Policy has occurred, we may take such action as we deem reasonable.</t>
  </si>
  <si>
    <t>Failure to comply with the Policy will constitute a material breach of our Terms of Use upon which you are permitted to use the Site, and may result in us taking any of the following actions:</t>
  </si>
  <si>
    <t>· immediate, temporary or permanent withdrawal of your right to use the Site;</t>
  </si>
  <si>
    <t>· immediate, temporary or permanent removal of any Information uploaded by you to the Site;</t>
  </si>
  <si>
    <t>· legal proceedings against you for reimbursement of all costs on an indemnity basis (including, but not limited to, reasonable administrative and legal costs) resulting from the breach;</t>
  </si>
  <si>
    <t>· disclosure of information to law enforcement authorities as requested by law or as we reasonably feel is necessary; or</t>
  </si>
  <si>
    <t>· any other action we deem to be appropriate;</t>
  </si>
  <si>
    <t>4. DOWNLOADING AND USE OF INFORMATION FROM OUR SITE</t>
  </si>
  <si>
    <t xml:space="preserve"> You may download information from our Site in any of the ways expressly permitted by the Site. Where indicated by the Site, you shall supply all the details requested and accept all the applicable terms and conditions before attempting to download any information from the Site. You shall not attempt to download profiles from the Site by any other means.</t>
  </si>
  <si>
    <t>You may use information that has been downloaded from our Site in accordance with our permitted procedures and/or hard copies of information printed from our Site for your personal use or internal business purposes only (in which case you are required to preserve in your copies any copyright materials displayed in the original materials and otherwise to acknowledge the Site as the source of the material). You may not distribute or show any materials downloaded or printed from our Site to any third parties or quote or refer to any such materials in communications with third parties without obtaining our prior written permission. Any such permission would only be granted by us on terms that the third party in question, prior to viewing any material from our Site, accepts and agrees to comply with these T&amp;Cs as if the third party were a User of the Site.</t>
  </si>
  <si>
    <t>Regardless of any permission that may be granted by us for you to distribute or show materials downloaded or printed from our Site to third parties, you must not use or export the information or materials available on or through this Site in violation of laws in your, or any other applicable, jurisdiction. It remains your responsibility at all times to ensure that such laws are not violated.</t>
  </si>
  <si>
    <t>5. CHANGES TO THE POLICY</t>
  </si>
  <si>
    <t>We may revise the Policy at any time by amending this page. You are expected to check this page from time to time to take notice of any changes we make, as they are legally binding on you. Some of the provisions contained in the Policy may also be superseded by provisions or notices published elsewhere on the Site.</t>
  </si>
  <si>
    <t>SECTION E. CBFL PRIVACY POLICY</t>
  </si>
  <si>
    <r>
      <t>The Covered Bond Label Foundation ("</t>
    </r>
    <r>
      <rPr>
        <b/>
        <sz val="13"/>
        <color rgb="FF1E1B1D"/>
        <rFont val="Calibri"/>
        <family val="2"/>
        <scheme val="minor"/>
      </rPr>
      <t>we</t>
    </r>
    <r>
      <rPr>
        <sz val="13"/>
        <color rgb="FF1E1B1D"/>
        <rFont val="Calibri"/>
        <family val="2"/>
        <scheme val="minor"/>
      </rPr>
      <t>" or "</t>
    </r>
    <r>
      <rPr>
        <b/>
        <sz val="13"/>
        <color rgb="FF1E1B1D"/>
        <rFont val="Calibri"/>
        <family val="2"/>
        <scheme val="minor"/>
      </rPr>
      <t>us</t>
    </r>
    <r>
      <rPr>
        <sz val="13"/>
        <color rgb="FF1E1B1D"/>
        <rFont val="Calibri"/>
        <family val="2"/>
        <scheme val="minor"/>
      </rPr>
      <t>") is committed to protecting and respecting the privacy of our users.</t>
    </r>
  </si>
  <si>
    <r>
      <t>This policy (together with our Terms of Use and any other documents referred to on it) sets out the basis on which any personal information we collect from, or that is provided to us by, a user (including from any individual who represents, and/or acts on behalf of, a user) ("</t>
    </r>
    <r>
      <rPr>
        <b/>
        <sz val="13"/>
        <rFont val="Calibri"/>
        <family val="2"/>
        <scheme val="minor"/>
      </rPr>
      <t>you</t>
    </r>
    <r>
      <rPr>
        <sz val="13"/>
        <rFont val="Calibri"/>
        <family val="2"/>
        <scheme val="minor"/>
      </rPr>
      <t>") will be processed by us or by third parties. Please read the following carefully to understand our views and practices regarding your personal information and how we will treat it.</t>
    </r>
  </si>
  <si>
    <r>
      <t>For the purpose of the Law of 8 December 1992 on the protection of privacy in relation to processing of personal information (</t>
    </r>
    <r>
      <rPr>
        <i/>
        <sz val="13"/>
        <rFont val="Calibri"/>
        <family val="2"/>
        <scheme val="minor"/>
      </rPr>
      <t>loi relative à la protection de la vie privée à l'égard des traitements de données à caractère personnel / wet tot bescherming van de persoonlijke levensfeer ten opzichte van de verwerking van persoonsgegevens</t>
    </r>
    <r>
      <rPr>
        <sz val="13"/>
        <rFont val="Calibri"/>
        <family val="2"/>
        <scheme val="minor"/>
      </rPr>
      <t>) (the "</t>
    </r>
    <r>
      <rPr>
        <b/>
        <sz val="13"/>
        <rFont val="Calibri"/>
        <family val="2"/>
        <scheme val="minor"/>
      </rPr>
      <t>Belgian DPL</t>
    </r>
    <r>
      <rPr>
        <sz val="13"/>
        <rFont val="Calibri"/>
        <family val="2"/>
        <scheme val="minor"/>
      </rPr>
      <t>"), we (the Covered Bond Label Foundation) are the data controller.</t>
    </r>
  </si>
  <si>
    <t>1. INFORMATION COLLECTION AND PROCESSING</t>
  </si>
  <si>
    <t>We may collect and process the following information about you:</t>
  </si>
  <si>
    <t>· information that you provide by completing any form on our website (www.coveredbondlabel.com) (the "Site"). This includes information provided at the time of registering to use the Site, subscribing to our service, posting material or requesting further services;</t>
  </si>
  <si>
    <t>· if you contact us, we may keep a record of that correspondence; and</t>
  </si>
  <si>
    <t>· details of your visits to the Site and the resources that you access.</t>
  </si>
  <si>
    <t>This information may include personal information (such as your name or title) and we will only process such personal information for the purposes set out in paragraph 2 below in accordance with the Belgian DPL</t>
  </si>
  <si>
    <t>2. INFORMATION USE</t>
  </si>
  <si>
    <t>We may collect and process your personal information for the following purposes:</t>
  </si>
  <si>
    <t>· to ensure that content from the Site is presented in the most effective manner for your computer;</t>
  </si>
  <si>
    <t>· to provide you with information, products or services that you request from us or which we feel may interest you; and</t>
  </si>
  <si>
    <t>· to notify you about changes to our service.</t>
  </si>
  <si>
    <t>If you do not want us to use your information in this way, or to pass your details on to third parties for marketing purposes, you can refuse consent to such processing by ticking the relevant box situated on the form on which we collect your information.</t>
  </si>
  <si>
    <t>3. TRANSFER AND STORAGE OF PERSONAL INFORMATION</t>
  </si>
  <si>
    <t>You agree that your personal information may be communicated to third parties:</t>
  </si>
  <si>
    <t>· if we are under a duty to disclose or share your personal information in order to comply with any legal obligation, or in order to enforce or apply our Terms of Use and other agreements;</t>
  </si>
  <si>
    <t>· in the case of any legitimate interest; and</t>
  </si>
  <si>
    <t>· for direct marketing purposes (unless you object to such processing in accordance with paragraph 2 above).</t>
  </si>
  <si>
    <r>
      <t>· By submitting your personal information, you also agree that such information may be transferred to, and stored at, a destination outside the European Economic Area ("</t>
    </r>
    <r>
      <rPr>
        <b/>
        <sz val="13"/>
        <rFont val="Calibri"/>
        <family val="2"/>
        <scheme val="minor"/>
      </rPr>
      <t>EEA</t>
    </r>
    <r>
      <rPr>
        <sz val="13"/>
        <rFont val="Calibri"/>
        <family val="2"/>
        <scheme val="minor"/>
      </rPr>
      <t>"), whether or not an adequate level of protection in ensured for personal information in the country of reception.</t>
    </r>
  </si>
  <si>
    <t>· Your personal information may also be processed by staff operating outside the EEA who work for us or for one of our processors for the same purposes as listed in paragraph 2 above. Such staff may be engaged in, among other things, the provision of support services.</t>
  </si>
  <si>
    <t>4. SECURITY</t>
  </si>
  <si>
    <t>We will take all steps reasonably necessary to ensure that your information is treated securely and in accordance with this privacy policy, and to prevent personal information being accessible to and processed by unauthorised parties, or being accidentally changed or deleted. There are internal security measures in place to protect the premises, servers, network, data transfers, and the information itself.</t>
  </si>
  <si>
    <t>You acknowledge however that the transmission of information via the internet is not completely secure. While we will use reasonable endeavours to protect your personal information, we cannot fully guarantee the security of your information transmitted to the Site.</t>
  </si>
  <si>
    <t>Where we have given you a password which enables you to access certain parts of the Site, you are responsible for keeping this password confidential. We ask you not to share your password with anyone.</t>
  </si>
  <si>
    <t>5. YOUR RIGHTS</t>
  </si>
  <si>
    <t>You also have the right to ask us not to process your personal information for marketing purposes. You can exercise your right to prevent such processing by checking certain boxes on the forms we use to collect your information or by contacting us by email or by letter in accordance with the above.</t>
  </si>
  <si>
    <t>6. CHANGES TO OUR PRIVACY POLICY</t>
  </si>
  <si>
    <t>Any changes we may make to our privacy policy in the future will be posted on this page.</t>
  </si>
  <si>
    <t>7. CONTACT</t>
  </si>
  <si>
    <t>If you have any questions about this policy, the collection and use of your personal information or other privacy-specific concerns please contact us by clicking on Contact Us .</t>
  </si>
  <si>
    <t>Total Cover Assets</t>
  </si>
  <si>
    <t>Legal / Regulatory</t>
  </si>
  <si>
    <t>Exposures to/guaranteed by Supranational, Sovereign, Agency (SSA)</t>
  </si>
  <si>
    <t>Agricultural</t>
  </si>
  <si>
    <t>1st lien / No prior ranks</t>
  </si>
  <si>
    <t>Derivatives in the register / cover pool [notional] (mn)</t>
  </si>
  <si>
    <t>Residual Life (mn)</t>
  </si>
  <si>
    <t>Maturity (mn)</t>
  </si>
  <si>
    <t>This website www.coveredbondlabel.com (the "Site") is owned and operated by the Covered Bond Label Foundation (the Covered Bond Label Foundation together with its affiliates, "we" or "us") a Private Foundation (fondation privée / private stichting) registered in Belgium; whose registered office is at Rue de la Science 14 - 1040 Brussels - Belgium and registered under number 500.950.659 (RPR/RPM Brussels).</t>
  </si>
  <si>
    <t>The Belgian DPL gives you the right to access or, where incorrect, amend or delete (at your request and free of charge) personal information pertaining to you. You can exercise these rights at any time by contacting us by email by clicking on Contact Us or by letter addressed to Covered Bond Label Foundation Rue de la Science 14 - 1040 Brussels - Belgium.</t>
  </si>
  <si>
    <t>o/w Forest &amp; Agriculture</t>
  </si>
  <si>
    <t>M.7A.13.5</t>
  </si>
  <si>
    <t xml:space="preserve">Contractual </t>
  </si>
  <si>
    <t xml:space="preserve">Expected Upon Prepayments </t>
  </si>
  <si>
    <t xml:space="preserve">Initial Maturity  </t>
  </si>
  <si>
    <t xml:space="preserve">Extended Maturity </t>
  </si>
  <si>
    <t>Residual Life Buckets of Cover assets [i.e. how is the contractual and/or expected residual life defined? What assumptions eg, in terms of prepayments? etc.]</t>
  </si>
  <si>
    <t>Sponsor (if applicable)</t>
  </si>
  <si>
    <t>Back-up servicer</t>
  </si>
  <si>
    <t>BUS facilitator</t>
  </si>
  <si>
    <t xml:space="preserve">Cash manager </t>
  </si>
  <si>
    <t>Back-up cash manager</t>
  </si>
  <si>
    <t>Account bank</t>
  </si>
  <si>
    <t>Standby account bank</t>
  </si>
  <si>
    <t>Account bank guarantor</t>
  </si>
  <si>
    <t>Swap Counterparties</t>
  </si>
  <si>
    <t>Type of Swap</t>
  </si>
  <si>
    <t>CONTENT OF TAB E</t>
  </si>
  <si>
    <t>E.1.1.1</t>
  </si>
  <si>
    <t>E.1.1.2</t>
  </si>
  <si>
    <t>E.1.1.3</t>
  </si>
  <si>
    <t>E.1.1.4</t>
  </si>
  <si>
    <t>E.1.1.5</t>
  </si>
  <si>
    <t>E.1.1.6</t>
  </si>
  <si>
    <t>E.1.1.7</t>
  </si>
  <si>
    <t>E.1.1.8</t>
  </si>
  <si>
    <t>E.1.1.9</t>
  </si>
  <si>
    <t>E.1.1.10</t>
  </si>
  <si>
    <t>OE.1.1.1</t>
  </si>
  <si>
    <t>Transaction Counterparties</t>
  </si>
  <si>
    <t>2.  Additional information on the swaps</t>
  </si>
  <si>
    <t>OE.1.1.2</t>
  </si>
  <si>
    <t>OE.1.1.3</t>
  </si>
  <si>
    <t>OE.1.1.4</t>
  </si>
  <si>
    <t>OE.1.1.5</t>
  </si>
  <si>
    <t>OE.1.1.6</t>
  </si>
  <si>
    <t>OE.1.1.7</t>
  </si>
  <si>
    <t>OE.1.1.8</t>
  </si>
  <si>
    <t>OE.2.1.1</t>
  </si>
  <si>
    <t>OE.2.1.2</t>
  </si>
  <si>
    <t>OE.2.1.3</t>
  </si>
  <si>
    <t>OE.2.1.4</t>
  </si>
  <si>
    <t>OE.2.1.5</t>
  </si>
  <si>
    <t>OE.2.1.6</t>
  </si>
  <si>
    <t>OE.2.1.7</t>
  </si>
  <si>
    <t>OE.2.1.8</t>
  </si>
  <si>
    <t>OE.2.1.9</t>
  </si>
  <si>
    <t>OE.2.1.10</t>
  </si>
  <si>
    <t>OE.2.1.11</t>
  </si>
  <si>
    <t>OE.2.1.12</t>
  </si>
  <si>
    <t>OE.2.1.13</t>
  </si>
  <si>
    <t>Weighted Average Life (in years)</t>
  </si>
  <si>
    <t>3.  Additional information on the asset distribution</t>
  </si>
  <si>
    <t>E.2.1.1</t>
  </si>
  <si>
    <t>E.2.1.2</t>
  </si>
  <si>
    <t>E.2.1.3</t>
  </si>
  <si>
    <t>E.2.1.4</t>
  </si>
  <si>
    <t>E.2.1.5</t>
  </si>
  <si>
    <t>E.2.1.6</t>
  </si>
  <si>
    <t>E.2.1.7</t>
  </si>
  <si>
    <t>E.2.1.8</t>
  </si>
  <si>
    <t>E.2.1.9</t>
  </si>
  <si>
    <t>E.2.1.10</t>
  </si>
  <si>
    <t>E.2.1.11</t>
  </si>
  <si>
    <t>E.2.1.12</t>
  </si>
  <si>
    <t>E.2.1.13</t>
  </si>
  <si>
    <t>E.2.1.14</t>
  </si>
  <si>
    <t>E.2.1.15</t>
  </si>
  <si>
    <t>E.2.1.16</t>
  </si>
  <si>
    <t>E.2.1.17</t>
  </si>
  <si>
    <t>E.2.1.18</t>
  </si>
  <si>
    <t>E.2.1.19</t>
  </si>
  <si>
    <t>E.2.1.20</t>
  </si>
  <si>
    <t>E.2.1.21</t>
  </si>
  <si>
    <t>E.2.1.22</t>
  </si>
  <si>
    <t>E.2.1.23</t>
  </si>
  <si>
    <t>E.2.1.24</t>
  </si>
  <si>
    <t>E.2.1.25</t>
  </si>
  <si>
    <t>E.3.1.1</t>
  </si>
  <si>
    <t>E.3.1.2</t>
  </si>
  <si>
    <t>OE.3.1.1</t>
  </si>
  <si>
    <t>OE.3.1.2</t>
  </si>
  <si>
    <t>OE.3.1.3</t>
  </si>
  <si>
    <t>OE.3.1.4</t>
  </si>
  <si>
    <t>2. Arrears</t>
  </si>
  <si>
    <t>E.3.2.1</t>
  </si>
  <si>
    <t>E.3.2.2</t>
  </si>
  <si>
    <t>E.3.2.3</t>
  </si>
  <si>
    <t>E.3.2.4</t>
  </si>
  <si>
    <t>OE.3.2.1</t>
  </si>
  <si>
    <t>OE.3.2.2</t>
  </si>
  <si>
    <t>OE.3.2.3</t>
  </si>
  <si>
    <t>OE.3.2.4</t>
  </si>
  <si>
    <t>Trustee</t>
  </si>
  <si>
    <t>Cover Pool Monitor</t>
  </si>
  <si>
    <t>E.1.1.11</t>
  </si>
  <si>
    <t>Weighted Average Seasoning (months)</t>
  </si>
  <si>
    <t>Name</t>
  </si>
  <si>
    <t>1.  Additional information on the programme</t>
  </si>
  <si>
    <t>&lt;30 days</t>
  </si>
  <si>
    <t>60-&lt;90 days</t>
  </si>
  <si>
    <t>90-&lt;180 days</t>
  </si>
  <si>
    <t>30-&lt;60 days</t>
  </si>
  <si>
    <t>&gt;= 180 days</t>
  </si>
  <si>
    <t>E.3.2.5</t>
  </si>
  <si>
    <t>% Total Loans</t>
  </si>
  <si>
    <t>Guarantor (if applicable)</t>
  </si>
  <si>
    <t>Confidential</t>
  </si>
  <si>
    <t>ND4</t>
  </si>
  <si>
    <t xml:space="preserve"> Reason for No Data in Worksheet E. </t>
  </si>
  <si>
    <t>Legal Entity Identifier (LEI)*</t>
  </si>
  <si>
    <t>* Legal Entity Identifier (LEI) finder: http://www.lei-lookup.com/#!search</t>
  </si>
  <si>
    <t>Weighted Average Maturity (months)**</t>
  </si>
  <si>
    <t>** Weighted Average Maturity = Remaining Term to Maturity</t>
  </si>
  <si>
    <t>Total Assets</t>
  </si>
  <si>
    <t>1. Additional information on the programme</t>
  </si>
  <si>
    <t>E. Harmonised Transparency Template - Optional ECB - ECAIs Data Disclosure</t>
  </si>
  <si>
    <t>This addendum is optional</t>
  </si>
  <si>
    <t>Worksheet E: Optional ECB-ECAIs data</t>
  </si>
  <si>
    <t xml:space="preserve">A. Harmonised Transparency Template - General Information </t>
  </si>
  <si>
    <t>M.7.5.32</t>
  </si>
  <si>
    <t>M.7.5.33</t>
  </si>
  <si>
    <t>M.7.5.34</t>
  </si>
  <si>
    <t>M.7.5.35</t>
  </si>
  <si>
    <t>M.7.5.36</t>
  </si>
  <si>
    <t>M.7.5.37</t>
  </si>
  <si>
    <t>M.7.5.38</t>
  </si>
  <si>
    <t>M.7.5.39</t>
  </si>
  <si>
    <t>M.7.5.40</t>
  </si>
  <si>
    <t>M.7.5.41</t>
  </si>
  <si>
    <t>M.7.5.42</t>
  </si>
  <si>
    <t>M.7.5.43</t>
  </si>
  <si>
    <t>M.7.5.44</t>
  </si>
  <si>
    <t>M.7.5.45</t>
  </si>
  <si>
    <t>M.7.5.46</t>
  </si>
  <si>
    <t>M.7.5.47</t>
  </si>
  <si>
    <t>M.7.5.48</t>
  </si>
  <si>
    <t>M.7.5.49</t>
  </si>
  <si>
    <t>M.7.5.50</t>
  </si>
  <si>
    <t>0 - 1 Y</t>
  </si>
  <si>
    <t>1 - 2 Y</t>
  </si>
  <si>
    <t>2 - 3 Y</t>
  </si>
  <si>
    <t>3 - 4 Y</t>
  </si>
  <si>
    <t>4 - 5 Y</t>
  </si>
  <si>
    <t>5 - 10 Y</t>
  </si>
  <si>
    <t>10+ Y</t>
  </si>
  <si>
    <t>M.7.4.33</t>
  </si>
  <si>
    <t>OHG.2.3</t>
  </si>
  <si>
    <t>HTT 2019</t>
  </si>
  <si>
    <t>curre</t>
  </si>
  <si>
    <t>AUD</t>
  </si>
  <si>
    <t>CAD</t>
  </si>
  <si>
    <t>CHF</t>
  </si>
  <si>
    <t>GBP</t>
  </si>
  <si>
    <t>USD</t>
  </si>
  <si>
    <t>PLN</t>
  </si>
  <si>
    <t>G.3.6.17</t>
  </si>
  <si>
    <t>G.3.7.17</t>
  </si>
  <si>
    <t>5. Breakdown by regions of main country of origin</t>
  </si>
  <si>
    <t>G.3.6.18</t>
  </si>
  <si>
    <t>JPY</t>
  </si>
  <si>
    <t>G.3.7.18</t>
  </si>
  <si>
    <t>Definition</t>
  </si>
  <si>
    <t>2019 Version</t>
  </si>
  <si>
    <t>Crédit Mutuel - CIC Home Loan SFH</t>
  </si>
  <si>
    <t xml:space="preserve">http://www.creditmutuelcic-sfh.com </t>
  </si>
  <si>
    <t>Y</t>
  </si>
  <si>
    <t xml:space="preserve">https://www.coveredbondlabel.com/issuer/13/ </t>
  </si>
  <si>
    <t>intra-group</t>
  </si>
  <si>
    <t>Bretagne</t>
  </si>
  <si>
    <t>Corse</t>
  </si>
  <si>
    <t>Ile-de-France</t>
  </si>
  <si>
    <t>Normandie</t>
  </si>
  <si>
    <t>Occitanie</t>
  </si>
  <si>
    <t>Provence-Alpes-Côte d'Azur</t>
  </si>
  <si>
    <t>800 - 1 M€</t>
  </si>
  <si>
    <t>&gt; 1 M€</t>
  </si>
  <si>
    <t>The Actual OC is the ratio beetween the Unadjusted Home Loan Outstanding Principal Amount and the Aggregate Covered Bond Outstanding Principal Amount. The value of the OC is reported as (Unadjusted Home Loan Outstanding Principal Amount - Covered Bond Outstanding Principal Amount ) / Covered Bond Outstanding Principal Amount.</t>
  </si>
  <si>
    <t xml:space="preserve">The minimum legal level of over-collateralisation in French Law is 105% which is equivalent to 5% with the HTT definition of the OC. </t>
  </si>
  <si>
    <t>Credit Mutuel - CIC Home Loan SFH has committed to maintain a level of overcollateralisation that is equivalent to an actual OC of 108,11% which equivalent to 8,11% with the HTT definitiion of the OC.</t>
  </si>
  <si>
    <t>Fixed or Floating</t>
  </si>
  <si>
    <t xml:space="preserve">Contractual maturities are calculated without prepayment assumption while the expected maturities are calculated with a prepayment assumption. </t>
  </si>
  <si>
    <t xml:space="preserve">The two profiles exist. The maturity date for the soft bullet is the first contractual maturity. </t>
  </si>
  <si>
    <t>The ratio between the total outstanding principal amount of home loan receivables associated with a same financed or charged residential real estate property and the valuation amount of such real estate property as of the origination date.</t>
  </si>
  <si>
    <t>The property value is fixed and determined at the loan origination date as the purchase price mentioned in the property purchase agreement related to the loan.</t>
  </si>
  <si>
    <t>The LTV is updated on a monthly basis.</t>
  </si>
  <si>
    <t>Mortgage loan means any loan originated by the Borrower or any Affiliate financing (i) the Construction or the acquisition of a residential real estate property, and/or (ii) the acquisition of land for Construction and the cost of works for the Construction of a residential real estate property, and/or (iii) the cost of works carried out for the Construction or transformation of a surface, by way of extension or renovation, with a view of creating or expanding a residential real estate property, and/or (iv) debt consolidation of loans including only the three categories as described in (i), (ii), (iii) above (excluding any debt consolidation of consumer loans).
The loan is secured by a first-ranking mortgage or other real estate security interests that are equivalent to a first-ranking mortgage within the meaning of Article R. 513-4 of the French Monetary and Financial Code or that are guaranteed by a credit institution, a financing company (société de financement) or an insurance company; the property must be located in France or in any other Member State of the European Union or the EEA or in a State that qualifies for the credit quality step 1  given by an external rating agency recognised by the Autorité de contrôle prudentiel et de résolution as provided in Article L. 511-44 of the French Monetary and Financial Code.</t>
  </si>
  <si>
    <t>The currency risk of Covered Bonds denominated in foreign currency is hedged by the use of cross currency swaps</t>
  </si>
  <si>
    <t>Defaulted, written-off, or delinquent loans.</t>
  </si>
  <si>
    <t>FRENCH NATIONAL COVERED BOND LABEL REPORTING TEMPLATE</t>
  </si>
  <si>
    <t xml:space="preserve">CB ISSUER </t>
  </si>
  <si>
    <t xml:space="preserve">Reporting date </t>
  </si>
  <si>
    <t>GROUP LEVEL  INFORMATION AND SENIOR UNSECURED RATINGS</t>
  </si>
  <si>
    <t>1.1</t>
  </si>
  <si>
    <t>Group</t>
  </si>
  <si>
    <t>Group parent company</t>
  </si>
  <si>
    <t>Group consolidated financial information (link)</t>
  </si>
  <si>
    <t>1.2</t>
  </si>
  <si>
    <t>Rating</t>
  </si>
  <si>
    <t>Rating Watch</t>
  </si>
  <si>
    <t>Outlook</t>
  </si>
  <si>
    <t>Senior unsecured rating (group parent company)</t>
  </si>
  <si>
    <t>Fitch</t>
  </si>
  <si>
    <t>A+</t>
  </si>
  <si>
    <t>-</t>
  </si>
  <si>
    <t>Stable</t>
  </si>
  <si>
    <t>Moody's</t>
  </si>
  <si>
    <t>Aa3</t>
  </si>
  <si>
    <t>S&amp;P</t>
  </si>
  <si>
    <t>A</t>
  </si>
  <si>
    <t>1.3</t>
  </si>
  <si>
    <t>Rating watch</t>
  </si>
  <si>
    <t>Covered bond issuer rating (senior unsecured)</t>
  </si>
  <si>
    <t>NA</t>
  </si>
  <si>
    <t>1.4</t>
  </si>
  <si>
    <t xml:space="preserve"> Core tier 1 ratio (%) (group parent company)</t>
  </si>
  <si>
    <t>as of</t>
  </si>
  <si>
    <t>COVERED BOND ISSUER OVERVIEW</t>
  </si>
  <si>
    <t>2.1</t>
  </si>
  <si>
    <t>Covered bond issuer</t>
  </si>
  <si>
    <t>Name of the covered bond issuer</t>
  </si>
  <si>
    <t>Country in which the issuer is based</t>
  </si>
  <si>
    <t>Financial information (link)</t>
  </si>
  <si>
    <t xml:space="preserve">http://www.creditmutuelcic-sfh.com/en/index.html </t>
  </si>
  <si>
    <t>Information on the legal framework (link)</t>
  </si>
  <si>
    <t xml:space="preserve">http://ecbc.hypo.org/Content/Default.asp </t>
  </si>
  <si>
    <t>UCITS compliant (Y / N) ?</t>
  </si>
  <si>
    <t>CRD compliant (Y / N) ?</t>
  </si>
  <si>
    <t>2.2</t>
  </si>
  <si>
    <t>Covered bonds and cover pool</t>
  </si>
  <si>
    <t>of which eligible</t>
  </si>
  <si>
    <t>outstanding</t>
  </si>
  <si>
    <t>to central bank repo-operations</t>
  </si>
  <si>
    <t>Cover pool</t>
  </si>
  <si>
    <t>Public sector exposures</t>
  </si>
  <si>
    <t>Commercial assets</t>
  </si>
  <si>
    <t>Residential assets</t>
  </si>
  <si>
    <t>Substitute assets</t>
  </si>
  <si>
    <t>Covered bonds</t>
  </si>
  <si>
    <t>2.3</t>
  </si>
  <si>
    <t>Overcollateralisation ratios</t>
  </si>
  <si>
    <t>minimum (%)</t>
  </si>
  <si>
    <t>current (%)</t>
  </si>
  <si>
    <t>Legal ("coverage ratio")</t>
  </si>
  <si>
    <t>Contractual (ACT)</t>
  </si>
  <si>
    <t>2.4</t>
  </si>
  <si>
    <t>Covered bonds ratings</t>
  </si>
  <si>
    <t>Covered bonds rating</t>
  </si>
  <si>
    <t>AAA</t>
  </si>
  <si>
    <t>Aaa</t>
  </si>
  <si>
    <t>2.5</t>
  </si>
  <si>
    <t>Liabilities of the covered bond issuer</t>
  </si>
  <si>
    <t>LIABILITIES</t>
  </si>
  <si>
    <t>Outstanding</t>
  </si>
  <si>
    <t>Equity</t>
  </si>
  <si>
    <t>Subordinated debt</t>
  </si>
  <si>
    <t>Other non privileged liabilities</t>
  </si>
  <si>
    <t>Total equity and non privileged liabilities</t>
  </si>
  <si>
    <t>Other privileged liabilities</t>
  </si>
  <si>
    <t>Total privileged liabilities</t>
  </si>
  <si>
    <t>TOTAL</t>
  </si>
  <si>
    <t>2.6</t>
  </si>
  <si>
    <t>Information required under article 129(7) CRR</t>
  </si>
  <si>
    <r>
      <t xml:space="preserve">(i)         Value of the cover pool and outstanding covered bonds : </t>
    </r>
    <r>
      <rPr>
        <i/>
        <sz val="10"/>
        <color rgb="FF0000FF"/>
        <rFont val="Arial"/>
        <family val="2"/>
      </rPr>
      <t>please refer to section 2.2</t>
    </r>
  </si>
  <si>
    <r>
      <t xml:space="preserve">(ii)        Geographical distribution : </t>
    </r>
    <r>
      <rPr>
        <i/>
        <sz val="10"/>
        <color rgb="FF0000FF"/>
        <rFont val="Arial"/>
        <family val="2"/>
      </rPr>
      <t>please refer to section 4.3 (residential), 5.2 , 5.3 and 5.4 (public sector)</t>
    </r>
  </si>
  <si>
    <r>
      <t xml:space="preserve">Type of cover assets : </t>
    </r>
    <r>
      <rPr>
        <i/>
        <sz val="10"/>
        <color rgb="FF0000FF"/>
        <rFont val="Arial"/>
        <family val="2"/>
      </rPr>
      <t>section 2.2</t>
    </r>
  </si>
  <si>
    <r>
      <t xml:space="preserve">Loan size : </t>
    </r>
    <r>
      <rPr>
        <i/>
        <sz val="10"/>
        <color rgb="FF0000FF"/>
        <rFont val="Arial"/>
        <family val="2"/>
      </rPr>
      <t xml:space="preserve">section 4.12 (residential) and 5.8 (public sector)  </t>
    </r>
  </si>
  <si>
    <t xml:space="preserve">Interest rate and currency risks </t>
  </si>
  <si>
    <r>
      <t xml:space="preserve">Hedging policy : </t>
    </r>
    <r>
      <rPr>
        <i/>
        <sz val="10"/>
        <color rgb="FF0000FF"/>
        <rFont val="Arial"/>
        <family val="2"/>
      </rPr>
      <t xml:space="preserve">section 3.4 </t>
    </r>
  </si>
  <si>
    <r>
      <t>Assets interest rate and currency :</t>
    </r>
    <r>
      <rPr>
        <i/>
        <sz val="10"/>
        <color rgb="FF0000FF"/>
        <rFont val="Arial"/>
        <family val="2"/>
      </rPr>
      <t xml:space="preserve"> section 4.10 (residential), 5.5 and 5.6 (public sector)</t>
    </r>
  </si>
  <si>
    <r>
      <t xml:space="preserve">CB interest rate and currency : </t>
    </r>
    <r>
      <rPr>
        <i/>
        <sz val="10"/>
        <color rgb="FF0000FF"/>
        <rFont val="Arial"/>
        <family val="2"/>
      </rPr>
      <t>section 6.1 and 6.2</t>
    </r>
  </si>
  <si>
    <r>
      <t>(iii)       Maturity structure of cover assets and covered bonds :</t>
    </r>
    <r>
      <rPr>
        <i/>
        <sz val="10"/>
        <rFont val="Arial"/>
        <family val="2"/>
      </rPr>
      <t xml:space="preserve"> </t>
    </r>
    <r>
      <rPr>
        <i/>
        <sz val="10"/>
        <color rgb="FF0000FF"/>
        <rFont val="Arial"/>
        <family val="2"/>
      </rPr>
      <t xml:space="preserve">please refer to  section 3.1, 3.2 and 3.3 </t>
    </r>
  </si>
  <si>
    <r>
      <t xml:space="preserve">(iv)       Percentage of loans more than ninety days past due : </t>
    </r>
    <r>
      <rPr>
        <i/>
        <sz val="10"/>
        <color rgb="FF0000FF"/>
        <rFont val="Arial"/>
        <family val="2"/>
      </rPr>
      <t xml:space="preserve">please refer to section 4.1 (residential) and 5.1 (public sector) </t>
    </r>
  </si>
  <si>
    <t>2.7</t>
  </si>
  <si>
    <t>Compliance with the article 129 CRR in full :</t>
  </si>
  <si>
    <t>YES</t>
  </si>
  <si>
    <t>ALM OF THE COVERED BOND ISSUER</t>
  </si>
  <si>
    <t>3.1</t>
  </si>
  <si>
    <t>WAL (weighted average life) of cover pool and covered bonds</t>
  </si>
  <si>
    <t>Expected</t>
  </si>
  <si>
    <t>Contractual</t>
  </si>
  <si>
    <t>Explanations</t>
  </si>
  <si>
    <t>Public sector</t>
  </si>
  <si>
    <t>WAL of cover pool</t>
  </si>
  <si>
    <t>WAL of covered bonds</t>
  </si>
  <si>
    <t>3.2</t>
  </si>
  <si>
    <t>Expected maturity structure of cover pool and covered bonds</t>
  </si>
  <si>
    <t>0 - 1 Y (years)</t>
  </si>
  <si>
    <t>Expected maturity of cover pool</t>
  </si>
  <si>
    <t>Expected maturity of covered bonds</t>
  </si>
  <si>
    <t>3.3</t>
  </si>
  <si>
    <t>Contractual maturity structure of cover pool and covered bonds</t>
  </si>
  <si>
    <t>Contractual maturity of cover pool</t>
  </si>
  <si>
    <t>Contractual maturity of cov. bonds</t>
  </si>
  <si>
    <t>of which hard bullet</t>
  </si>
  <si>
    <t>of which soft bullet</t>
  </si>
  <si>
    <t>3.4</t>
  </si>
  <si>
    <t>Interest rate and currency risks</t>
  </si>
  <si>
    <t>Interest rate risk</t>
  </si>
  <si>
    <t>strategy, limits, counterparties etc (if applicable)</t>
  </si>
  <si>
    <t>Operating conditions of Crédit Mutuel - CIC Home Loan SFH (the "SFH") must not in principle expose it to not hedged interest rate risk.
Funds collected by bond issues are made available to the BFCM as a Borrower Advance at the same rate and duration.
Asset and liabilities are strictly matched in terms of duration and rate.
The interest rate risk is limited to the subordinated loan and placement of the capital.</t>
  </si>
  <si>
    <t>SFH could be exposed to a potential interest rate or currency risk following the occurrence of a Borrower Event of Default.
In this case, SFH would enforce the Collateral Security and become owner of the Home loans.</t>
  </si>
  <si>
    <r>
      <t>Pursuant to the terms and conditions of the bond Programme the SFH may implement different mechanisms in order to hedge potential interest or currency risk (such as over-collateralization, cash reserves, additional selection rules for the Home Loans or any other mechanism which will comply with the specific legal provisions applicable to</t>
    </r>
    <r>
      <rPr>
        <i/>
        <sz val="10"/>
        <color rgb="FF0000FF"/>
        <rFont val="Arial"/>
        <family val="2"/>
      </rPr>
      <t xml:space="preserve"> société de financement de l'habitat</t>
    </r>
    <r>
      <rPr>
        <sz val="10"/>
        <color rgb="FF0000FF"/>
        <rFont val="Arial"/>
        <family val="2"/>
      </rPr>
      <t>) and in particular conclude specific swaps with counterparts that meet specific rating criterias for the hedging of these risks as soon as BFCM’s downgrade arises.</t>
    </r>
  </si>
  <si>
    <t>Concerning exchange rate risk, currency swaps have been put in place. BFCM is the current swap counterpart, benefiting from a sufficient rating with regard to the eligible criterias imposed by the documentation of the Programme : A (long term) by Standard &amp; Poor's, P-1 (short term) and A2 (long term) by Moody's and F1 (short term) / A (long term) by Fitch.
In case of BFCM’s downgrade below following thresholds : A (short term) by S&amp;P, P1 (short term) or A2 (long term) by Moody’s and F1 (short term) / A (Long term) by Fitch, BFCM must be replaced by eligible counterparts.</t>
  </si>
  <si>
    <t>WAL</t>
  </si>
  <si>
    <t>Internal</t>
  </si>
  <si>
    <t>External</t>
  </si>
  <si>
    <t>Currency risk</t>
  </si>
  <si>
    <t>The principle of risk is identical to the interest rate risk. Please see below.</t>
  </si>
  <si>
    <t>3.5</t>
  </si>
  <si>
    <t>Liquid assets</t>
  </si>
  <si>
    <t>nominal</t>
  </si>
  <si>
    <t>ECB eligible internal ABS</t>
  </si>
  <si>
    <t>ECB eligible external ABS</t>
  </si>
  <si>
    <t>ECB eligible public exposures</t>
  </si>
  <si>
    <t>ECB eligible</t>
  </si>
  <si>
    <t>Total liquid assets</t>
  </si>
  <si>
    <t>% liquid assets / covered bonds</t>
  </si>
  <si>
    <t>Liquidity support</t>
  </si>
  <si>
    <t>Prematurity Test</t>
  </si>
  <si>
    <t>comments</t>
  </si>
  <si>
    <t>% liquidity support / covered bonds</t>
  </si>
  <si>
    <t>Please see section 'Asset Monitoring" of the Prospectus for futher details.</t>
  </si>
  <si>
    <t>3.6</t>
  </si>
  <si>
    <t>Substitution assets</t>
  </si>
  <si>
    <t>AAA to AA-</t>
  </si>
  <si>
    <t>A+ to A-</t>
  </si>
  <si>
    <t>Below A-</t>
  </si>
  <si>
    <t>RESIDENTIAL COVER POOL DATA</t>
  </si>
  <si>
    <t>4.1</t>
  </si>
  <si>
    <t>Arrears and defaulted loans outstanding (excluding external MBS)</t>
  </si>
  <si>
    <t>% of outstanding residential assets</t>
  </si>
  <si>
    <t>Current</t>
  </si>
  <si>
    <t>Arrears</t>
  </si>
  <si>
    <t>0-1 months</t>
  </si>
  <si>
    <t>1-2 months</t>
  </si>
  <si>
    <t>2-3 months</t>
  </si>
  <si>
    <t>3-6 months</t>
  </si>
  <si>
    <t>6+ (Defaulted)</t>
  </si>
  <si>
    <t>&gt; 3 months</t>
  </si>
  <si>
    <t>4.2</t>
  </si>
  <si>
    <t>Arrears and defaulted loans outstanding (including external MBS)</t>
  </si>
  <si>
    <t>Zone</t>
  </si>
  <si>
    <t>%</t>
  </si>
  <si>
    <t>EU</t>
  </si>
  <si>
    <t>4.3</t>
  </si>
  <si>
    <t>Regional breakdown of assets (excluding external MBS)</t>
  </si>
  <si>
    <t>Region</t>
  </si>
  <si>
    <t>Alsace</t>
  </si>
  <si>
    <t>Aquitaine</t>
  </si>
  <si>
    <t>Auvergne</t>
  </si>
  <si>
    <t>Basse Normandie</t>
  </si>
  <si>
    <t>Bourgogne</t>
  </si>
  <si>
    <t>Centre</t>
  </si>
  <si>
    <t>Champagne-Ardennes</t>
  </si>
  <si>
    <t>DOM - TOM</t>
  </si>
  <si>
    <t>Franche-Comté</t>
  </si>
  <si>
    <t>Haute Normandie</t>
  </si>
  <si>
    <t>Ile-de-France (Paris included)</t>
  </si>
  <si>
    <t>Languedoc Roussillon</t>
  </si>
  <si>
    <t>Limousin</t>
  </si>
  <si>
    <t>Lorraine</t>
  </si>
  <si>
    <t>Midi Pyrenées</t>
  </si>
  <si>
    <t>Nord-Pas-de-Calais</t>
  </si>
  <si>
    <t>Pays de Loire</t>
  </si>
  <si>
    <t>Picardie</t>
  </si>
  <si>
    <t>Poitou - Charentes</t>
  </si>
  <si>
    <t>Rhones Alpes</t>
  </si>
  <si>
    <t>other</t>
  </si>
  <si>
    <t>No data</t>
  </si>
  <si>
    <t>4.4</t>
  </si>
  <si>
    <t>Unindexed current LTV (excluding external MBS)</t>
  </si>
  <si>
    <t>WA unindexed current LTVs (%)</t>
  </si>
  <si>
    <t>Category</t>
  </si>
  <si>
    <t>LTV buckets</t>
  </si>
  <si>
    <t>0 - 40</t>
  </si>
  <si>
    <t>40 - 50</t>
  </si>
  <si>
    <t>50 - 60</t>
  </si>
  <si>
    <t>60 - 70</t>
  </si>
  <si>
    <t>70 - 80</t>
  </si>
  <si>
    <t>80 - 85</t>
  </si>
  <si>
    <t>85 - 90</t>
  </si>
  <si>
    <t>90 - 95</t>
  </si>
  <si>
    <t>95 - 100</t>
  </si>
  <si>
    <t>100 - 105</t>
  </si>
  <si>
    <t>105 - 110</t>
  </si>
  <si>
    <t>110 - 115</t>
  </si>
  <si>
    <t>115+</t>
  </si>
  <si>
    <t>4.5</t>
  </si>
  <si>
    <t>Indexed current LTV (excluding external MBS)</t>
  </si>
  <si>
    <t>WA indexed current LTVs (%)</t>
  </si>
  <si>
    <t>4.6</t>
  </si>
  <si>
    <t>Mortgages and guarantees (excluding external MBS)</t>
  </si>
  <si>
    <t>1st lien mortgage with state guaranty</t>
  </si>
  <si>
    <t>1st lien mortgage without state guaranty</t>
  </si>
  <si>
    <t>Total 1st lien mortgages</t>
  </si>
  <si>
    <t>guaranteed</t>
  </si>
  <si>
    <t>Crédit Logement</t>
  </si>
  <si>
    <t>other (if applicable)</t>
  </si>
  <si>
    <t>Total guarantees</t>
  </si>
  <si>
    <t>4.7</t>
  </si>
  <si>
    <t>Seasoning (excluding external MBS)</t>
  </si>
  <si>
    <t>Months</t>
  </si>
  <si>
    <t>&lt; 12</t>
  </si>
  <si>
    <t>12 - 24</t>
  </si>
  <si>
    <t>24 - 36</t>
  </si>
  <si>
    <t>36 - 60</t>
  </si>
  <si>
    <t>&gt; 60</t>
  </si>
  <si>
    <t>4.8</t>
  </si>
  <si>
    <t>Loan purpose (excluding external MBS)</t>
  </si>
  <si>
    <t>Second home</t>
  </si>
  <si>
    <t>Buy-to-let</t>
  </si>
  <si>
    <t>4.9</t>
  </si>
  <si>
    <t>Principal amortisation (excluding external MBS)</t>
  </si>
  <si>
    <t>Partial bullet</t>
  </si>
  <si>
    <t>Bullet</t>
  </si>
  <si>
    <t>4.10</t>
  </si>
  <si>
    <t>Interest rate type (excluding external MBS)</t>
  </si>
  <si>
    <t>Fixed for life</t>
  </si>
  <si>
    <t>Capped for life</t>
  </si>
  <si>
    <t>Floating (1y or less)</t>
  </si>
  <si>
    <t>Mixed (1y+)</t>
  </si>
  <si>
    <t>4.11</t>
  </si>
  <si>
    <t>Borrowers (excluding external MBS)</t>
  </si>
  <si>
    <t>Employees</t>
  </si>
  <si>
    <t>Civil servants</t>
  </si>
  <si>
    <t>Self employed</t>
  </si>
  <si>
    <t>Retired / Pensioner</t>
  </si>
  <si>
    <t>Other non-working</t>
  </si>
  <si>
    <t>4.12</t>
  </si>
  <si>
    <t>Granularity,large exposures and loan size (excluding external MBS)</t>
  </si>
  <si>
    <t>Number of loans</t>
  </si>
  <si>
    <t>Average outstanding balance (€)</t>
  </si>
  <si>
    <t>% of total
cover pool</t>
  </si>
  <si>
    <t>5 largest exposures (%)</t>
  </si>
  <si>
    <t>10 largest exposures (%)</t>
  </si>
  <si>
    <t>Loan size</t>
  </si>
  <si>
    <t>% of total cover pool (outstanding)</t>
  </si>
  <si>
    <t>0 - 200 K€</t>
  </si>
  <si>
    <t>200 - 400 K€</t>
  </si>
  <si>
    <t>400 - 600 K€</t>
  </si>
  <si>
    <t>600 - 800 K€</t>
  </si>
  <si>
    <t>4.13</t>
  </si>
  <si>
    <t>Residential MBS</t>
  </si>
  <si>
    <t>Internal RMBS DETAILS</t>
  </si>
  <si>
    <t>ISIN</t>
  </si>
  <si>
    <t>Outstanding balance</t>
  </si>
  <si>
    <t>Year of last issuance</t>
  </si>
  <si>
    <t>% subordination</t>
  </si>
  <si>
    <t>% reserve fund</t>
  </si>
  <si>
    <t>% credit enhancement</t>
  </si>
  <si>
    <t>Main country (assets)</t>
  </si>
  <si>
    <t>Originator(s)</t>
  </si>
  <si>
    <t>External RMBS DETAILS</t>
  </si>
  <si>
    <t>Worksheet D : NTT National Transparency Template</t>
  </si>
  <si>
    <t>1,000,000.00 &gt;</t>
  </si>
  <si>
    <t>&gt;800,000.00 &lt;= 1,000,000.00</t>
  </si>
  <si>
    <t>&lt;= 200,000.00</t>
  </si>
  <si>
    <t>&gt;200,000.00 &lt;=400,000.00</t>
  </si>
  <si>
    <t>&gt;400,000.00 &lt;=600,000.00</t>
  </si>
  <si>
    <t>&gt;600,000.00 &lt;=800,000.00</t>
  </si>
  <si>
    <t>COVERED BONDS</t>
  </si>
  <si>
    <t>6.1</t>
  </si>
  <si>
    <t>Outstanding covered bonds</t>
  </si>
  <si>
    <t>Public placement</t>
  </si>
  <si>
    <t>Private placement</t>
  </si>
  <si>
    <t>Sum</t>
  </si>
  <si>
    <t>Denominated in €</t>
  </si>
  <si>
    <t>Denominated in USD</t>
  </si>
  <si>
    <t>Denominated in CHF</t>
  </si>
  <si>
    <t>Denominated in JPY</t>
  </si>
  <si>
    <t>Denominated in GBP</t>
  </si>
  <si>
    <t>Denominated in NOK</t>
  </si>
  <si>
    <t>6.2</t>
  </si>
  <si>
    <t>Issuance</t>
  </si>
  <si>
    <t>Unless detailed otherwise</t>
  </si>
  <si>
    <t>all amounts in EUR millions (without decimals)</t>
  </si>
  <si>
    <t>percentages (%) with 2 decimals</t>
  </si>
  <si>
    <t>time periods in months (with 1 decimal)</t>
  </si>
  <si>
    <t>Group level information, senior unsecured ratings and covered bond issuer overview</t>
  </si>
  <si>
    <t>Ratings of the parent company of the group in which the CB issuer is consolidated.</t>
  </si>
  <si>
    <t>Covered bond issuer ratings</t>
  </si>
  <si>
    <t>The rating agencies' methodologies ususally take the senior unsecured rating of a covered bond issuer's</t>
  </si>
  <si>
    <t>parent company as a starting point for their assessment of the credit risk of covered bonds.</t>
  </si>
  <si>
    <t xml:space="preserve">However, instead of refering to the parent company rating, some rating agencies may issue a "covered bond </t>
  </si>
  <si>
    <t xml:space="preserve">issuer rating" which is an assessment of the  credit quality of a CB issuer's credit quality on an unsecured </t>
  </si>
  <si>
    <t xml:space="preserve">basis. Generally, a "covered bond issuer rating" is the same as the senior unsecured rating of the CB </t>
  </si>
  <si>
    <t xml:space="preserve">issuer's parent company although it may be different  in some specific cases. </t>
  </si>
  <si>
    <t>If no "CB issuer rating" has been granted to the CB issuer, "NA" should be indicated.</t>
  </si>
  <si>
    <t/>
  </si>
  <si>
    <t>Guaranteed loans or mortgage promissory notes :</t>
  </si>
  <si>
    <t xml:space="preserve">If the eligible assets are transfered into the cover pool using guaranteed loans (i.e. collateral directive </t>
  </si>
  <si>
    <t>framework) or mortgage promissory notes, the outstanding amount of the eligible assets pledged as</t>
  </si>
  <si>
    <t>collateral of the notes or loans should be indicated instead of the amount of the guaranteed loans.</t>
  </si>
  <si>
    <t>Asset backed securities :</t>
  </si>
  <si>
    <t>If eligible asset backed securities are included in the cover pool, the explanations to the reporting</t>
  </si>
  <si>
    <t>should specify whether the information is provided using a look through approach (i.e. underlying assets)</t>
  </si>
  <si>
    <t>or if the outstanding amount of ABS securities held is indicated.</t>
  </si>
  <si>
    <t>"Of which eligible to central bank repo-operations" :</t>
  </si>
  <si>
    <t>The outstanding amount of eligible assets including replacement assets shall be filled in.</t>
  </si>
  <si>
    <t xml:space="preserve">If the eligible assets are transferred into the cover pool using guaranteed loans (i.e. collateral directive </t>
  </si>
  <si>
    <t>The eligibility criteria to central bank repo-operations include the exceptional measures accepted by the ECB</t>
  </si>
  <si>
    <t>in February 2012 and presently in use with the Banque de France</t>
  </si>
  <si>
    <t>Each issuer shall explain calculation methodology for each OC ratio :</t>
  </si>
  <si>
    <t>- formulas</t>
  </si>
  <si>
    <t>- all amounts shall be indicated after taking into account the cover pool's interest rate or currency swaps.</t>
  </si>
  <si>
    <t>- accrued interest included or excluded ?</t>
  </si>
  <si>
    <t>The legislation requires that the calculation of the legal coverage ratio be audited semi-annually</t>
  </si>
  <si>
    <t>within a period of three months following the calculation date. As a consequence, the current</t>
  </si>
  <si>
    <t>ratio is provisionnal / unaudited when the report is published. The last audited ratio is</t>
  </si>
  <si>
    <t>provided as an additional information.</t>
  </si>
  <si>
    <t>Rating agencies : Minimum OC</t>
  </si>
  <si>
    <t xml:space="preserve">Issuers shall disclose the highest minimum OC requirement. </t>
  </si>
  <si>
    <t>ALM</t>
  </si>
  <si>
    <t>Contractual maturities :</t>
  </si>
  <si>
    <t>Contractual maturities are calculated assuming a zero prepayment scenario on the cover pool assets.</t>
  </si>
  <si>
    <t>For pass through ABS, this assumption is applied to the underlying assets to determine the contractual</t>
  </si>
  <si>
    <t>maturity of the ABS (i.e. contractual maturity is not calculated according to the legal final maturity</t>
  </si>
  <si>
    <t>of the securities).</t>
  </si>
  <si>
    <t>Expected maturities :</t>
  </si>
  <si>
    <t>The assumptions underlying the calculation of the expected WAL and expected maturity breakdown</t>
  </si>
  <si>
    <t>shall be disclosed for each element of the cover pool including substitute assets.</t>
  </si>
  <si>
    <t>Some information should be provided to explain the prepayment assumptions on assets and liabilities.</t>
  </si>
  <si>
    <t>For substitute assets, it should be explained if these assumptions include asset sales or repo.</t>
  </si>
  <si>
    <t>The nominal value of liquid assets shall be reported.</t>
  </si>
  <si>
    <t>Provide details on the nature of liquidity support.</t>
  </si>
  <si>
    <t>Details of the information provided shall be given in the case of split ratings.</t>
  </si>
  <si>
    <t>Residential cover pool data</t>
  </si>
  <si>
    <t>Explain for each table which information is included or not included (e.g. external RMBS assets excluded)</t>
  </si>
  <si>
    <t>The assets backing guaranteed loans (collateral directive framework), mortgage promissory notes and</t>
  </si>
  <si>
    <t>internal ABS shall be disclosed using a look through approach in each table.</t>
  </si>
  <si>
    <t>4.2, 4.3</t>
  </si>
  <si>
    <t>Geographical distribution / regional breakdown</t>
  </si>
  <si>
    <t>The geographical breakdown of assets shall take into account the location of the pledged property for</t>
  </si>
  <si>
    <t xml:space="preserve">residential mortgages and the location of the property which is refinanced by the loan in the case of </t>
  </si>
  <si>
    <t>guaranteed loans.  List can be extended by individual issuers where applicable</t>
  </si>
  <si>
    <t>Unindexed current LTV</t>
  </si>
  <si>
    <t>Unindexed LTV is calculated on the basis of the current outstanding amount of the loans and the initial</t>
  </si>
  <si>
    <t>valuation / price of the residential assets.</t>
  </si>
  <si>
    <t>Indexed current LTV</t>
  </si>
  <si>
    <t xml:space="preserve">Indexed LTV is calculated on the basis of the current outstanding amount of the loans to the appraised </t>
  </si>
  <si>
    <t>values or prices of the residential assets using an indexation methodology. Details of the indexation</t>
  </si>
  <si>
    <t>methodology shall be provided.</t>
  </si>
  <si>
    <t>Mortgages and guarantees</t>
  </si>
  <si>
    <t xml:space="preserve">Provide a breakdown by guarantee regime in the case of state guarantees </t>
  </si>
  <si>
    <t>Interest rate type</t>
  </si>
  <si>
    <r>
      <t>"Floating"</t>
    </r>
    <r>
      <rPr>
        <sz val="10"/>
        <rFont val="Arial"/>
        <family val="2"/>
      </rPr>
      <t xml:space="preserve"> includes loans with with interest rate reset periods exceeding one year (e.g. loan indexed on </t>
    </r>
  </si>
  <si>
    <t>CMS 5Y with an interest rate reset every five years)</t>
  </si>
  <si>
    <r>
      <t>"Mixed"</t>
    </r>
    <r>
      <rPr>
        <sz val="10"/>
        <rFont val="Arial"/>
        <family val="2"/>
      </rPr>
      <t xml:space="preserve"> shall be used for loans with a combination of fixed, capped or floating periods (e.g. 10 years initial </t>
    </r>
  </si>
  <si>
    <t>fixed rate switching to floating).</t>
  </si>
  <si>
    <t>Public sector cover pool data</t>
  </si>
  <si>
    <t>Explain for each table which information is included or not included.</t>
  </si>
  <si>
    <t>Covered bonds : outstanding bonds and issuance</t>
  </si>
  <si>
    <t>Amounts provided after taking into account FX-Swaps</t>
  </si>
  <si>
    <t>BANQUE FEDERATIVE DU CREDIT MUTUEL</t>
  </si>
  <si>
    <t>VBHFXSYT7OG62HNT8T76</t>
  </si>
  <si>
    <t>FIDES AUDIT</t>
  </si>
  <si>
    <t>Cross Currency</t>
  </si>
  <si>
    <t>Swap</t>
  </si>
  <si>
    <t>CM-CIC Caution Habitat SA</t>
  </si>
  <si>
    <t>Concerning interest rate risk, in accordance with the update of the issuance program of July 2015 and in agreement with the rating agencies, this potential rate risk throught transparency is covered by a natural matching of assets and liabilities and than by over-collateralization. Indeed, the majority (of the order of 95%) of the coverpool is made up of fixed-rate loans, and these assets are backed by liabilities in the same proportion by fixed rate issues.</t>
  </si>
  <si>
    <t>Crédit Mutuel Alliance Fédérale</t>
  </si>
  <si>
    <t xml:space="preserve">https://www.bfcm.creditmutuel.fr/fr/index.html </t>
  </si>
  <si>
    <t>Auvergne-Rhône-Alpes</t>
  </si>
  <si>
    <t>Bourgogne-Franche-Comté</t>
  </si>
  <si>
    <t>Centre-Val-de-Loire</t>
  </si>
  <si>
    <t>Grand-Est</t>
  </si>
  <si>
    <t>Outremer</t>
  </si>
  <si>
    <t>Nouvelle-Aquitaine</t>
  </si>
  <si>
    <t>Hauts-de-France</t>
  </si>
  <si>
    <t>Pays-de-la-Loire</t>
  </si>
  <si>
    <t>Provence-Alpes-Côte-d'Azur</t>
  </si>
  <si>
    <t>Cut-off Date: 30/09/19</t>
  </si>
  <si>
    <t>CPR rate used : 
1Y = 8,25%, 2Y = 7,85%,
3Y = 7,75%, 4Y = 7,43%, 
5Y = 6,86%, 6Y = 6,63%, 
7Y = 6,55%, 8Y = 6,50%, 
9Y = 6,41%, 10+Y = 6,33%</t>
  </si>
  <si>
    <t>At September 30, 2019, the sensitivity of net present value of the portfolio was 2 millions euros with an increase of the interest rates to 200 bps and was 17 millions euros with a decrease of the interest rates to 200 bps.</t>
  </si>
  <si>
    <t>Reporting Date: 29/10/19</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</si>
</sst>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9">
    <numFmt numFmtId="164" formatCode="_-* #,##0.00\ _€_-;\-* #,##0.00\ _€_-;_-* &quot;-&quot;??\ _€_-;_-@_-"/>
    <numFmt numFmtId="165" formatCode="_ * #,##0.00_ ;_ * \-#,##0.00_ ;_ * &quot;-&quot;??_ ;_ @_ "/>
    <numFmt numFmtId="166" formatCode="0.0%"/>
    <numFmt numFmtId="167" formatCode="#,##0.0"/>
    <numFmt numFmtId="168" formatCode="0.0"/>
    <numFmt numFmtId="169" formatCode="_ * #,##0.00_ ;_ * \-#,##0.00_ ;_ * \-??_ ;_ @_ "/>
    <numFmt numFmtId="170" formatCode="_-* #,##0\ _€_-;\-* #,##0\ _€_-;_-* &quot;-&quot;??\ _€_-;_-@_-"/>
    <numFmt numFmtId="171" formatCode="_-* #,##0.0\ _€_-;\-* #,##0.0\ _€_-;_-* &quot;-&quot;??\ _€_-;_-@_-"/>
    <numFmt numFmtId="172" formatCode="dd/mm/yy;@"/>
  </numFmts>
  <fonts count="67">
    <font>
      <sz val="11"/>
      <color theme="1"/>
      <name val="Calibri"/>
      <family val="2"/>
      <scheme val="minor"/>
    </font>
    <font>
      <i/>
      <sz val="11"/>
      <color theme="1"/>
      <name val="Calibri"/>
      <family val="2"/>
      <scheme val="minor"/>
    </font>
    <font>
      <sz val="11"/>
      <name val="Calibri"/>
      <family val="2"/>
      <scheme val="minor"/>
    </font>
    <font>
      <b/>
      <sz val="11"/>
      <color theme="1"/>
      <name val="Calibri"/>
      <family val="2"/>
      <scheme val="minor"/>
    </font>
    <font>
      <sz val="11"/>
      <color theme="1"/>
      <name val="Calibri"/>
      <family val="2"/>
      <scheme val="minor"/>
    </font>
    <font>
      <b/>
      <sz val="11"/>
      <color theme="0"/>
      <name val="Calibri"/>
      <family val="2"/>
      <scheme val="minor"/>
    </font>
    <font>
      <sz val="11"/>
      <color theme="0"/>
      <name val="Calibri"/>
      <family val="2"/>
      <scheme val="minor"/>
    </font>
    <font>
      <sz val="9"/>
      <color theme="1"/>
      <name val="Calibri"/>
      <family val="2"/>
      <scheme val="minor"/>
    </font>
    <font>
      <b/>
      <sz val="14"/>
      <color theme="1"/>
      <name val="Calibri"/>
      <family val="2"/>
      <scheme val="minor"/>
    </font>
    <font>
      <b/>
      <sz val="24"/>
      <color theme="1"/>
      <name val="Calibri"/>
      <family val="2"/>
      <scheme val="minor"/>
    </font>
    <font>
      <b/>
      <sz val="10"/>
      <name val="Calibri"/>
      <family val="2"/>
      <scheme val="minor"/>
    </font>
    <font>
      <b/>
      <sz val="20"/>
      <color theme="1"/>
      <name val="Calibri"/>
      <family val="2"/>
      <scheme val="minor"/>
    </font>
    <font>
      <b/>
      <sz val="16"/>
      <color theme="1"/>
      <name val="Calibri"/>
      <family val="2"/>
      <scheme val="minor"/>
    </font>
    <font>
      <sz val="10"/>
      <name val="Calibri"/>
      <family val="2"/>
      <scheme val="minor"/>
    </font>
    <font>
      <u/>
      <sz val="11"/>
      <color theme="10"/>
      <name val="Calibri"/>
      <family val="2"/>
      <scheme val="minor"/>
    </font>
    <font>
      <b/>
      <sz val="14"/>
      <color theme="0"/>
      <name val="Calibri"/>
      <family val="2"/>
      <scheme val="minor"/>
    </font>
    <font>
      <b/>
      <i/>
      <sz val="14"/>
      <color theme="0"/>
      <name val="Calibri"/>
      <family val="2"/>
      <scheme val="minor"/>
    </font>
    <font>
      <b/>
      <i/>
      <sz val="11"/>
      <name val="Calibri"/>
      <family val="2"/>
      <scheme val="minor"/>
    </font>
    <font>
      <b/>
      <u/>
      <sz val="11"/>
      <name val="Calibri"/>
      <family val="2"/>
      <scheme val="minor"/>
    </font>
    <font>
      <b/>
      <sz val="11"/>
      <name val="Calibri"/>
      <family val="2"/>
      <scheme val="minor"/>
    </font>
    <font>
      <i/>
      <sz val="11"/>
      <name val="Calibri"/>
      <family val="2"/>
      <scheme val="minor"/>
    </font>
    <font>
      <b/>
      <u/>
      <sz val="11"/>
      <color theme="10"/>
      <name val="Calibri"/>
      <family val="2"/>
      <scheme val="minor"/>
    </font>
    <font>
      <sz val="10"/>
      <color theme="1"/>
      <name val="Arial"/>
      <family val="2"/>
    </font>
    <font>
      <b/>
      <sz val="10"/>
      <color theme="1"/>
      <name val="Calibri"/>
      <family val="2"/>
      <scheme val="minor"/>
    </font>
    <font>
      <sz val="10"/>
      <name val="Arial"/>
      <family val="2"/>
    </font>
    <font>
      <i/>
      <sz val="9"/>
      <name val="Calibri"/>
      <family val="2"/>
      <scheme val="minor"/>
    </font>
    <font>
      <i/>
      <u/>
      <sz val="9"/>
      <name val="Calibri"/>
      <family val="2"/>
      <scheme val="minor"/>
    </font>
    <font>
      <sz val="11"/>
      <color theme="6" tint="-0.249977111117893"/>
      <name val="Calibri"/>
      <family val="2"/>
      <scheme val="minor"/>
    </font>
    <font>
      <u/>
      <sz val="11"/>
      <name val="Calibri"/>
      <family val="2"/>
      <scheme val="minor"/>
    </font>
    <font>
      <b/>
      <sz val="11.5"/>
      <color rgb="FF1E1B1D"/>
      <name val="Calibri"/>
      <family val="2"/>
      <scheme val="minor"/>
    </font>
    <font>
      <sz val="13"/>
      <color rgb="FF1E1B1D"/>
      <name val="Calibri"/>
      <family val="2"/>
      <scheme val="minor"/>
    </font>
    <font>
      <b/>
      <sz val="14"/>
      <name val="Calibri"/>
      <family val="2"/>
      <scheme val="minor"/>
    </font>
    <font>
      <sz val="13"/>
      <color theme="1"/>
      <name val="Calibri"/>
      <family val="2"/>
      <scheme val="minor"/>
    </font>
    <font>
      <b/>
      <sz val="13"/>
      <color rgb="FF1E1B1D"/>
      <name val="Calibri"/>
      <family val="2"/>
      <scheme val="minor"/>
    </font>
    <font>
      <b/>
      <sz val="13"/>
      <name val="Calibri"/>
      <family val="2"/>
      <scheme val="minor"/>
    </font>
    <font>
      <sz val="13"/>
      <name val="Calibri"/>
      <family val="2"/>
      <scheme val="minor"/>
    </font>
    <font>
      <b/>
      <sz val="13"/>
      <color rgb="FF333333"/>
      <name val="Calibri"/>
      <family val="2"/>
      <scheme val="minor"/>
    </font>
    <font>
      <i/>
      <sz val="13"/>
      <name val="Calibri"/>
      <family val="2"/>
      <scheme val="minor"/>
    </font>
    <font>
      <sz val="8"/>
      <name val="Arial"/>
      <family val="2"/>
    </font>
    <font>
      <i/>
      <sz val="11"/>
      <color rgb="FF0070C0"/>
      <name val="Calibri"/>
      <family val="2"/>
      <scheme val="minor"/>
    </font>
    <font>
      <b/>
      <sz val="11"/>
      <color rgb="FFFF0000"/>
      <name val="Calibri"/>
      <family val="2"/>
      <scheme val="minor"/>
    </font>
    <font>
      <b/>
      <sz val="24"/>
      <color theme="9" tint="-0.249977111117893"/>
      <name val="Calibri"/>
      <family val="2"/>
      <scheme val="minor"/>
    </font>
    <font>
      <sz val="10"/>
      <name val="Mangal"/>
      <family val="2"/>
    </font>
    <font>
      <u/>
      <sz val="10"/>
      <color indexed="12"/>
      <name val="Arial"/>
      <family val="2"/>
      <charset val="1"/>
    </font>
    <font>
      <sz val="10"/>
      <name val="Arial"/>
      <family val="2"/>
      <charset val="1"/>
    </font>
    <font>
      <sz val="8"/>
      <name val="Arial"/>
      <family val="2"/>
      <charset val="1"/>
    </font>
    <font>
      <u/>
      <sz val="11"/>
      <color indexed="12"/>
      <name val="Calibri"/>
      <family val="2"/>
      <charset val="1"/>
    </font>
    <font>
      <sz val="10"/>
      <color theme="0"/>
      <name val="Arial"/>
      <family val="2"/>
    </font>
    <font>
      <b/>
      <sz val="10"/>
      <color theme="0"/>
      <name val="Arial"/>
      <family val="2"/>
    </font>
    <font>
      <b/>
      <sz val="10"/>
      <name val="Arial"/>
      <family val="2"/>
    </font>
    <font>
      <sz val="10"/>
      <color indexed="12"/>
      <name val="Arial"/>
      <family val="2"/>
    </font>
    <font>
      <b/>
      <sz val="10"/>
      <color indexed="9"/>
      <name val="Arial"/>
      <family val="2"/>
    </font>
    <font>
      <sz val="10"/>
      <color indexed="9"/>
      <name val="Arial"/>
      <family val="2"/>
    </font>
    <font>
      <sz val="10"/>
      <color indexed="10"/>
      <name val="Arial"/>
      <family val="2"/>
    </font>
    <font>
      <sz val="10"/>
      <color rgb="FF0000FF"/>
      <name val="Arial"/>
      <family val="2"/>
    </font>
    <font>
      <b/>
      <u/>
      <sz val="10"/>
      <name val="Arial"/>
      <family val="2"/>
    </font>
    <font>
      <b/>
      <sz val="10"/>
      <color rgb="FF0000FF"/>
      <name val="Arial"/>
      <family val="2"/>
    </font>
    <font>
      <b/>
      <sz val="10"/>
      <color theme="0" tint="-0.499984740745262"/>
      <name val="Arial"/>
      <family val="2"/>
    </font>
    <font>
      <sz val="10"/>
      <color rgb="FFFF0000"/>
      <name val="Arial"/>
      <family val="2"/>
    </font>
    <font>
      <b/>
      <i/>
      <sz val="10"/>
      <name val="Arial"/>
      <family val="2"/>
    </font>
    <font>
      <i/>
      <sz val="10"/>
      <name val="Arial"/>
      <family val="2"/>
    </font>
    <font>
      <b/>
      <sz val="10"/>
      <color rgb="FF00B050"/>
      <name val="Arial"/>
      <family val="2"/>
    </font>
    <font>
      <i/>
      <sz val="10"/>
      <color rgb="FF0000FF"/>
      <name val="Arial"/>
      <family val="2"/>
    </font>
    <font>
      <sz val="9"/>
      <name val="Arial"/>
      <family val="2"/>
    </font>
    <font>
      <sz val="10"/>
      <color rgb="FF847A75"/>
      <name val="Arial"/>
      <family val="2"/>
    </font>
    <font>
      <sz val="10"/>
      <color rgb="FF00B050"/>
      <name val="Arial"/>
      <family val="2"/>
    </font>
    <font>
      <u/>
      <sz val="10"/>
      <name val="Arial"/>
      <family val="2"/>
    </font>
  </fonts>
  <fills count="11">
    <fill>
      <patternFill patternType="none"/>
    </fill>
    <fill>
      <patternFill patternType="gray125"/>
    </fill>
    <fill>
      <patternFill patternType="solid">
        <fgColor rgb="FFE36E00"/>
        <bgColor indexed="64"/>
      </patternFill>
    </fill>
    <fill>
      <patternFill patternType="solid">
        <fgColor rgb="FF243386"/>
        <bgColor indexed="64"/>
      </patternFill>
    </fill>
    <fill>
      <patternFill patternType="solid">
        <fgColor theme="0"/>
        <bgColor indexed="64"/>
      </patternFill>
    </fill>
    <fill>
      <patternFill patternType="solid">
        <fgColor rgb="FF847A75"/>
        <bgColor indexed="64"/>
      </patternFill>
    </fill>
    <fill>
      <patternFill patternType="solid">
        <fgColor theme="9" tint="0.39997558519241921"/>
        <bgColor indexed="64"/>
      </patternFill>
    </fill>
    <fill>
      <patternFill patternType="solid">
        <fgColor rgb="FFFFC000"/>
        <bgColor indexed="64"/>
      </patternFill>
    </fill>
    <fill>
      <patternFill patternType="solid">
        <fgColor theme="0" tint="-0.499984740745262"/>
        <bgColor indexed="64"/>
      </patternFill>
    </fill>
    <fill>
      <patternFill patternType="solid">
        <fgColor rgb="FF00B0F0"/>
        <bgColor indexed="64"/>
      </patternFill>
    </fill>
    <fill>
      <patternFill patternType="solid">
        <fgColor theme="8" tint="0.59999389629810485"/>
        <bgColor indexed="64"/>
      </patternFill>
    </fill>
  </fills>
  <borders count="81">
    <border>
      <left/>
      <right/>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top/>
      <bottom style="medium">
        <color rgb="FF243386"/>
      </bottom>
      <diagonal/>
    </border>
    <border>
      <left style="thin">
        <color rgb="FF243386"/>
      </left>
      <right style="medium">
        <color rgb="FF243386"/>
      </right>
      <top style="medium">
        <color rgb="FF243386"/>
      </top>
      <bottom style="medium">
        <color rgb="FF243386"/>
      </bottom>
      <diagonal/>
    </border>
    <border>
      <left style="medium">
        <color rgb="FFE36E00"/>
      </left>
      <right style="medium">
        <color rgb="FFE36E00"/>
      </right>
      <top style="medium">
        <color rgb="FFE36E00"/>
      </top>
      <bottom/>
      <diagonal/>
    </border>
    <border>
      <left style="medium">
        <color rgb="FFE36E00"/>
      </left>
      <right style="medium">
        <color rgb="FFE36E00"/>
      </right>
      <top/>
      <bottom/>
      <diagonal/>
    </border>
    <border>
      <left style="medium">
        <color rgb="FFE36E00"/>
      </left>
      <right style="medium">
        <color rgb="FFE36E00"/>
      </right>
      <top/>
      <bottom style="medium">
        <color rgb="FFE36E00"/>
      </bottom>
      <diagonal/>
    </border>
    <border>
      <left style="medium">
        <color rgb="FFE36E00"/>
      </left>
      <right style="medium">
        <color rgb="FFE36E00"/>
      </right>
      <top style="medium">
        <color rgb="FFE36E00"/>
      </top>
      <bottom style="medium">
        <color rgb="FFE36E0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thin">
        <color indexed="64"/>
      </left>
      <right/>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diagonal/>
    </border>
    <border>
      <left style="thin">
        <color indexed="64"/>
      </left>
      <right/>
      <top style="medium">
        <color indexed="64"/>
      </top>
      <bottom/>
      <diagonal/>
    </border>
    <border>
      <left style="thin">
        <color indexed="64"/>
      </left>
      <right style="thin">
        <color indexed="64"/>
      </right>
      <top style="medium">
        <color indexed="64"/>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medium">
        <color indexed="64"/>
      </top>
      <bottom style="thin">
        <color indexed="64"/>
      </bottom>
      <diagonal/>
    </border>
    <border>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bottom/>
      <diagonal/>
    </border>
    <border>
      <left/>
      <right style="thin">
        <color indexed="64"/>
      </right>
      <top style="thin">
        <color indexed="64"/>
      </top>
      <bottom style="medium">
        <color indexed="64"/>
      </bottom>
      <diagonal/>
    </border>
    <border>
      <left style="medium">
        <color indexed="64"/>
      </left>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thin">
        <color indexed="64"/>
      </right>
      <top/>
      <bottom/>
      <diagonal/>
    </border>
    <border>
      <left style="thin">
        <color indexed="64"/>
      </left>
      <right/>
      <top/>
      <bottom style="thin">
        <color indexed="64"/>
      </bottom>
      <diagonal/>
    </border>
    <border>
      <left style="thin">
        <color indexed="64"/>
      </left>
      <right style="medium">
        <color indexed="64"/>
      </right>
      <top/>
      <bottom/>
      <diagonal/>
    </border>
    <border>
      <left/>
      <right style="thin">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bottom/>
      <diagonal/>
    </border>
    <border>
      <left style="medium">
        <color indexed="64"/>
      </left>
      <right style="thin">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s>
  <cellStyleXfs count="27">
    <xf numFmtId="0" fontId="0" fillId="0" borderId="0"/>
    <xf numFmtId="9" fontId="4" fillId="0" borderId="0" applyFont="0" applyFill="0" applyBorder="0" applyAlignment="0" applyProtection="0"/>
    <xf numFmtId="0" fontId="14" fillId="0" borderId="0" applyNumberFormat="0" applyFill="0" applyBorder="0" applyAlignment="0" applyProtection="0"/>
    <xf numFmtId="165" fontId="4" fillId="0" borderId="0" applyFont="0" applyFill="0" applyBorder="0" applyAlignment="0" applyProtection="0"/>
    <xf numFmtId="0" fontId="24" fillId="0" borderId="0"/>
    <xf numFmtId="0" fontId="24" fillId="0" borderId="0"/>
    <xf numFmtId="0" fontId="24" fillId="0" borderId="0"/>
    <xf numFmtId="0" fontId="38" fillId="0" borderId="0"/>
    <xf numFmtId="0" fontId="24" fillId="0" borderId="0">
      <alignment horizontal="left" wrapText="1"/>
    </xf>
    <xf numFmtId="164" fontId="4" fillId="0" borderId="0" applyFont="0" applyFill="0" applyBorder="0" applyAlignment="0" applyProtection="0"/>
    <xf numFmtId="169" fontId="42" fillId="0" borderId="0" applyFill="0" applyBorder="0" applyAlignment="0" applyProtection="0"/>
    <xf numFmtId="0" fontId="46" fillId="0" borderId="0" applyNumberFormat="0" applyFill="0" applyBorder="0" applyAlignment="0" applyProtection="0"/>
    <xf numFmtId="0" fontId="43" fillId="0" borderId="0" applyNumberFormat="0" applyFill="0" applyBorder="0" applyAlignment="0" applyProtection="0"/>
    <xf numFmtId="0" fontId="44" fillId="0" borderId="0"/>
    <xf numFmtId="0" fontId="44" fillId="0" borderId="0"/>
    <xf numFmtId="0" fontId="44" fillId="0" borderId="0"/>
    <xf numFmtId="0" fontId="44" fillId="0" borderId="0"/>
    <xf numFmtId="0" fontId="45" fillId="0" borderId="0"/>
    <xf numFmtId="9" fontId="42" fillId="0" borderId="0" applyFill="0" applyBorder="0" applyAlignment="0" applyProtection="0"/>
    <xf numFmtId="9" fontId="42" fillId="0" borderId="0" applyFill="0" applyBorder="0" applyAlignment="0" applyProtection="0"/>
    <xf numFmtId="0" fontId="44" fillId="0" borderId="0">
      <alignment horizontal="left" wrapText="1"/>
    </xf>
    <xf numFmtId="164" fontId="24" fillId="0" borderId="0" applyFont="0" applyFill="0" applyBorder="0" applyAlignment="0" applyProtection="0"/>
    <xf numFmtId="0" fontId="24" fillId="0" borderId="0"/>
    <xf numFmtId="0" fontId="24" fillId="0" borderId="0"/>
    <xf numFmtId="164" fontId="24" fillId="0" borderId="0" applyFont="0" applyFill="0" applyBorder="0" applyAlignment="0" applyProtection="0"/>
    <xf numFmtId="0" fontId="24" fillId="0" borderId="0"/>
    <xf numFmtId="9" fontId="24" fillId="0" borderId="0" applyFont="0" applyFill="0" applyBorder="0" applyAlignment="0" applyProtection="0"/>
  </cellStyleXfs>
  <cellXfs count="711">
    <xf numFmtId="0" fontId="0" fillId="0" borderId="0" xfId="0"/>
    <xf numFmtId="0" fontId="0" fillId="0" borderId="0" xfId="0" applyAlignment="1">
      <alignment horizontal="center"/>
    </xf>
    <xf numFmtId="0" fontId="0" fillId="0" borderId="0" xfId="0" applyFont="1"/>
    <xf numFmtId="0" fontId="7" fillId="0" borderId="1" xfId="0" applyFont="1" applyBorder="1"/>
    <xf numFmtId="0" fontId="7" fillId="0" borderId="2" xfId="0" applyFont="1" applyBorder="1"/>
    <xf numFmtId="0" fontId="7" fillId="0" borderId="3" xfId="0" applyFont="1" applyBorder="1"/>
    <xf numFmtId="0" fontId="7" fillId="0" borderId="4" xfId="0" applyFont="1" applyBorder="1"/>
    <xf numFmtId="0" fontId="7" fillId="0" borderId="0" xfId="0" applyFont="1" applyBorder="1"/>
    <xf numFmtId="0" fontId="7" fillId="0" borderId="5" xfId="0" applyFont="1" applyBorder="1"/>
    <xf numFmtId="0" fontId="8" fillId="0" borderId="0" xfId="0" applyFont="1" applyBorder="1" applyAlignment="1">
      <alignment horizontal="center"/>
    </xf>
    <xf numFmtId="0" fontId="9" fillId="0" borderId="0" xfId="0" applyFont="1" applyBorder="1" applyAlignment="1">
      <alignment horizontal="center" vertical="center"/>
    </xf>
    <xf numFmtId="0" fontId="11" fillId="0" borderId="0" xfId="0" applyFont="1" applyBorder="1" applyAlignment="1">
      <alignment horizontal="center" vertical="center"/>
    </xf>
    <xf numFmtId="0" fontId="12" fillId="0" borderId="0" xfId="0" applyFont="1" applyBorder="1" applyAlignment="1">
      <alignment horizontal="center" vertical="center"/>
    </xf>
    <xf numFmtId="0" fontId="10" fillId="0" borderId="0" xfId="0" applyFont="1" applyBorder="1" applyAlignment="1">
      <alignment horizontal="center"/>
    </xf>
    <xf numFmtId="0" fontId="13" fillId="0" borderId="0" xfId="0" applyFont="1" applyBorder="1"/>
    <xf numFmtId="0" fontId="0" fillId="0" borderId="0" xfId="0" applyFont="1" applyAlignment="1"/>
    <xf numFmtId="0" fontId="6" fillId="0" borderId="0" xfId="2" applyFont="1" applyAlignment="1"/>
    <xf numFmtId="0" fontId="7" fillId="0" borderId="6" xfId="0" applyFont="1" applyBorder="1"/>
    <xf numFmtId="0" fontId="7" fillId="0" borderId="7" xfId="0" applyFont="1" applyBorder="1"/>
    <xf numFmtId="0" fontId="7" fillId="0" borderId="8" xfId="0" applyFont="1" applyBorder="1"/>
    <xf numFmtId="0" fontId="0" fillId="0" borderId="0" xfId="0" applyFont="1" applyFill="1" applyBorder="1"/>
    <xf numFmtId="0" fontId="0" fillId="0" borderId="0" xfId="0" quotePrefix="1" applyFont="1" applyFill="1" applyBorder="1" applyAlignment="1">
      <alignment horizontal="center" vertical="center" wrapText="1"/>
    </xf>
    <xf numFmtId="0" fontId="9" fillId="0" borderId="0" xfId="0" applyFont="1" applyBorder="1" applyAlignment="1">
      <alignment horizontal="left" vertical="center"/>
    </xf>
    <xf numFmtId="0" fontId="0" fillId="0" borderId="0" xfId="0" applyFont="1" applyFill="1" applyBorder="1" applyAlignment="1">
      <alignment horizontal="center" vertical="center" wrapText="1"/>
    </xf>
    <xf numFmtId="0" fontId="0" fillId="0" borderId="14" xfId="0" applyFont="1" applyFill="1" applyBorder="1" applyAlignment="1">
      <alignment horizontal="center" vertical="center" wrapText="1"/>
    </xf>
    <xf numFmtId="0" fontId="2" fillId="0" borderId="0" xfId="0" applyFont="1" applyFill="1" applyBorder="1" applyAlignment="1">
      <alignment horizontal="center" vertical="center" wrapText="1"/>
    </xf>
    <xf numFmtId="0" fontId="15" fillId="0" borderId="0" xfId="0" applyFont="1" applyFill="1" applyBorder="1" applyAlignment="1">
      <alignment vertical="center" wrapText="1"/>
    </xf>
    <xf numFmtId="0" fontId="15" fillId="3" borderId="0" xfId="0" applyFont="1" applyFill="1" applyBorder="1" applyAlignment="1">
      <alignment horizontal="center" vertical="center" wrapText="1"/>
    </xf>
    <xf numFmtId="0" fontId="2" fillId="0" borderId="15" xfId="0" applyFont="1" applyFill="1" applyBorder="1" applyAlignment="1">
      <alignment horizontal="center" vertical="center" wrapText="1"/>
    </xf>
    <xf numFmtId="0" fontId="15" fillId="0" borderId="0" xfId="0" applyFont="1" applyFill="1" applyBorder="1" applyAlignment="1">
      <alignment horizontal="center" vertical="center" wrapText="1"/>
    </xf>
    <xf numFmtId="0" fontId="15" fillId="2" borderId="16" xfId="0" applyFont="1" applyFill="1" applyBorder="1" applyAlignment="1">
      <alignment horizontal="center" vertical="center" wrapText="1"/>
    </xf>
    <xf numFmtId="0" fontId="18" fillId="0" borderId="0" xfId="0" applyFont="1" applyFill="1" applyBorder="1" applyAlignment="1">
      <alignment horizontal="center" vertical="center" wrapText="1"/>
    </xf>
    <xf numFmtId="0" fontId="14" fillId="0" borderId="17" xfId="2" applyFill="1" applyBorder="1" applyAlignment="1">
      <alignment horizontal="center" vertical="center" wrapText="1"/>
    </xf>
    <xf numFmtId="0" fontId="14" fillId="0" borderId="17" xfId="2" quotePrefix="1" applyFill="1" applyBorder="1" applyAlignment="1">
      <alignment horizontal="center" vertical="center" wrapText="1"/>
    </xf>
    <xf numFmtId="0" fontId="14" fillId="0" borderId="18" xfId="2" quotePrefix="1" applyFill="1" applyBorder="1" applyAlignment="1">
      <alignment horizontal="center" vertical="center" wrapText="1"/>
    </xf>
    <xf numFmtId="0" fontId="14" fillId="0" borderId="0" xfId="2" quotePrefix="1" applyFill="1" applyBorder="1" applyAlignment="1">
      <alignment horizontal="center" vertical="center" wrapText="1"/>
    </xf>
    <xf numFmtId="0" fontId="15" fillId="2" borderId="0" xfId="0" applyFont="1" applyFill="1" applyBorder="1" applyAlignment="1">
      <alignment horizontal="center" vertical="center" wrapText="1"/>
    </xf>
    <xf numFmtId="0" fontId="18" fillId="2" borderId="0" xfId="0" applyFont="1" applyFill="1" applyBorder="1" applyAlignment="1">
      <alignment horizontal="center" vertical="center" wrapText="1"/>
    </xf>
    <xf numFmtId="0" fontId="0" fillId="2" borderId="0" xfId="0" applyFont="1" applyFill="1" applyBorder="1" applyAlignment="1">
      <alignment horizontal="center" vertical="center" wrapText="1"/>
    </xf>
    <xf numFmtId="0" fontId="19" fillId="0" borderId="0" xfId="0" applyFont="1" applyFill="1" applyBorder="1" applyAlignment="1">
      <alignment horizontal="center" vertical="center" wrapText="1"/>
    </xf>
    <xf numFmtId="0" fontId="20" fillId="0" borderId="0" xfId="0" applyFont="1" applyFill="1" applyBorder="1" applyAlignment="1">
      <alignment horizontal="center" vertical="center" wrapText="1"/>
    </xf>
    <xf numFmtId="0" fontId="21" fillId="0" borderId="0" xfId="2" quotePrefix="1" applyFont="1" applyFill="1" applyBorder="1" applyAlignment="1">
      <alignment horizontal="center" vertical="center" wrapText="1"/>
    </xf>
    <xf numFmtId="0" fontId="2" fillId="0" borderId="0" xfId="0" quotePrefix="1" applyFont="1" applyFill="1" applyBorder="1" applyAlignment="1">
      <alignment horizontal="center" vertical="center" wrapText="1"/>
    </xf>
    <xf numFmtId="0" fontId="19" fillId="0" borderId="0" xfId="0" quotePrefix="1" applyFont="1" applyFill="1" applyBorder="1" applyAlignment="1">
      <alignment horizontal="center" vertical="center" wrapText="1"/>
    </xf>
    <xf numFmtId="0" fontId="19" fillId="6" borderId="0" xfId="0" applyFont="1" applyFill="1" applyBorder="1" applyAlignment="1">
      <alignment horizontal="center" vertical="center" wrapText="1"/>
    </xf>
    <xf numFmtId="0" fontId="17" fillId="6" borderId="0" xfId="0" quotePrefix="1" applyFont="1" applyFill="1" applyBorder="1" applyAlignment="1">
      <alignment horizontal="center" vertical="center" wrapText="1"/>
    </xf>
    <xf numFmtId="0" fontId="18" fillId="6" borderId="0" xfId="0" applyFont="1" applyFill="1" applyBorder="1" applyAlignment="1">
      <alignment horizontal="center" vertical="center" wrapText="1"/>
    </xf>
    <xf numFmtId="0" fontId="3" fillId="6" borderId="0" xfId="0" applyFont="1" applyFill="1" applyBorder="1" applyAlignment="1">
      <alignment horizontal="center" vertical="center" wrapText="1"/>
    </xf>
    <xf numFmtId="0" fontId="20" fillId="0" borderId="0" xfId="0" quotePrefix="1" applyFont="1" applyFill="1" applyBorder="1" applyAlignment="1">
      <alignment horizontal="center" vertical="center" wrapText="1"/>
    </xf>
    <xf numFmtId="0" fontId="2" fillId="4" borderId="0" xfId="0" applyFont="1" applyFill="1" applyBorder="1" applyAlignment="1">
      <alignment horizontal="center" vertical="center" wrapText="1"/>
    </xf>
    <xf numFmtId="3" fontId="2" fillId="0" borderId="0" xfId="0" quotePrefix="1" applyNumberFormat="1" applyFont="1" applyFill="1" applyBorder="1" applyAlignment="1">
      <alignment horizontal="center" vertical="center" wrapText="1"/>
    </xf>
    <xf numFmtId="10" fontId="2" fillId="0" borderId="0" xfId="0" quotePrefix="1" applyNumberFormat="1" applyFont="1" applyFill="1" applyBorder="1" applyAlignment="1">
      <alignment horizontal="center" vertical="center" wrapText="1"/>
    </xf>
    <xf numFmtId="0" fontId="2" fillId="0" borderId="0" xfId="0" quotePrefix="1" applyFont="1" applyFill="1" applyBorder="1" applyAlignment="1">
      <alignment horizontal="right" vertical="center" wrapText="1"/>
    </xf>
    <xf numFmtId="9" fontId="2" fillId="0" borderId="0" xfId="1" quotePrefix="1" applyFont="1" applyFill="1" applyBorder="1" applyAlignment="1">
      <alignment horizontal="center" vertical="center" wrapText="1"/>
    </xf>
    <xf numFmtId="0" fontId="20" fillId="0" borderId="0" xfId="0" applyFont="1" applyFill="1" applyBorder="1" applyAlignment="1">
      <alignment horizontal="right" vertical="center" wrapText="1"/>
    </xf>
    <xf numFmtId="0" fontId="22" fillId="0" borderId="0" xfId="0" applyFont="1" applyFill="1" applyBorder="1" applyAlignment="1">
      <alignment horizontal="center" vertical="center" wrapText="1"/>
    </xf>
    <xf numFmtId="0" fontId="23" fillId="6" borderId="0" xfId="0" applyFont="1" applyFill="1" applyBorder="1" applyAlignment="1">
      <alignment horizontal="center" vertical="center" wrapText="1"/>
    </xf>
    <xf numFmtId="0" fontId="3" fillId="0" borderId="0" xfId="0" quotePrefix="1" applyFont="1" applyFill="1" applyBorder="1" applyAlignment="1">
      <alignment horizontal="center" vertical="center" wrapText="1"/>
    </xf>
    <xf numFmtId="0" fontId="3" fillId="0" borderId="0" xfId="0" applyFont="1" applyFill="1" applyBorder="1" applyAlignment="1">
      <alignment horizontal="center" vertical="center" wrapText="1"/>
    </xf>
    <xf numFmtId="0" fontId="0" fillId="0" borderId="0" xfId="0" quotePrefix="1" applyFont="1" applyFill="1" applyBorder="1" applyAlignment="1">
      <alignment horizontal="right" vertical="center" wrapText="1"/>
    </xf>
    <xf numFmtId="0" fontId="1" fillId="0" borderId="0" xfId="0" quotePrefix="1" applyFont="1" applyFill="1" applyBorder="1" applyAlignment="1">
      <alignment horizontal="right" vertical="center" wrapText="1"/>
    </xf>
    <xf numFmtId="0" fontId="24" fillId="0" borderId="0" xfId="0" applyFont="1" applyFill="1" applyBorder="1" applyAlignment="1">
      <alignment horizontal="center" vertical="center" wrapText="1"/>
    </xf>
    <xf numFmtId="9" fontId="2" fillId="0" borderId="0" xfId="1" applyFont="1" applyFill="1" applyBorder="1" applyAlignment="1">
      <alignment horizontal="center" vertical="center" wrapText="1"/>
    </xf>
    <xf numFmtId="9" fontId="0" fillId="0" borderId="0" xfId="1" quotePrefix="1" applyFont="1" applyFill="1" applyBorder="1" applyAlignment="1">
      <alignment horizontal="center" vertical="center" wrapText="1"/>
    </xf>
    <xf numFmtId="0" fontId="0" fillId="0" borderId="0" xfId="0" applyFont="1" applyFill="1" applyBorder="1" applyAlignment="1">
      <alignment horizontal="right" vertical="center" wrapText="1"/>
    </xf>
    <xf numFmtId="0" fontId="20" fillId="0" borderId="0" xfId="0" quotePrefix="1" applyFont="1" applyFill="1" applyBorder="1" applyAlignment="1">
      <alignment horizontal="right" vertical="center" wrapText="1"/>
    </xf>
    <xf numFmtId="0" fontId="0" fillId="0" borderId="0" xfId="0" applyFill="1" applyAlignment="1">
      <alignment horizontal="center"/>
    </xf>
    <xf numFmtId="0" fontId="0" fillId="0" borderId="0" xfId="0" applyFill="1"/>
    <xf numFmtId="0" fontId="25" fillId="0" borderId="0" xfId="0" applyFont="1" applyFill="1" applyBorder="1" applyAlignment="1">
      <alignment horizontal="left" vertical="center"/>
    </xf>
    <xf numFmtId="0" fontId="25" fillId="0" borderId="0" xfId="0" applyFont="1" applyFill="1" applyBorder="1" applyAlignment="1">
      <alignment horizontal="center" vertical="center" wrapText="1"/>
    </xf>
    <xf numFmtId="0" fontId="26" fillId="0" borderId="0" xfId="0" applyFont="1" applyFill="1" applyBorder="1" applyAlignment="1">
      <alignment horizontal="center" vertical="center" wrapText="1"/>
    </xf>
    <xf numFmtId="0" fontId="14" fillId="0" borderId="0" xfId="2" applyFill="1" applyBorder="1" applyAlignment="1">
      <alignment horizontal="center" vertical="center" wrapText="1"/>
    </xf>
    <xf numFmtId="0" fontId="27" fillId="0" borderId="0" xfId="0" applyFont="1" applyFill="1" applyBorder="1" applyAlignment="1">
      <alignment horizontal="center" vertical="center" wrapText="1"/>
    </xf>
    <xf numFmtId="0" fontId="14" fillId="0" borderId="0" xfId="2" applyAlignment="1">
      <alignment horizontal="center"/>
    </xf>
    <xf numFmtId="0" fontId="28" fillId="0" borderId="0" xfId="0" applyFont="1" applyFill="1" applyBorder="1" applyAlignment="1">
      <alignment horizontal="center" vertical="center" wrapText="1"/>
    </xf>
    <xf numFmtId="0" fontId="17" fillId="0" borderId="0" xfId="0" quotePrefix="1" applyFont="1" applyFill="1" applyBorder="1" applyAlignment="1">
      <alignment horizontal="center" vertical="center" wrapText="1"/>
    </xf>
    <xf numFmtId="0" fontId="22" fillId="4" borderId="0" xfId="0" applyFont="1" applyFill="1" applyBorder="1" applyAlignment="1">
      <alignment horizontal="center" vertical="center" wrapText="1"/>
    </xf>
    <xf numFmtId="3" fontId="0" fillId="0" borderId="0" xfId="0" quotePrefix="1" applyNumberFormat="1" applyFont="1" applyFill="1" applyBorder="1" applyAlignment="1">
      <alignment horizontal="center" vertical="center" wrapText="1"/>
    </xf>
    <xf numFmtId="0" fontId="15" fillId="2" borderId="19" xfId="0" applyFont="1" applyFill="1" applyBorder="1" applyAlignment="1">
      <alignment horizontal="center" vertical="center" wrapText="1"/>
    </xf>
    <xf numFmtId="0" fontId="14" fillId="0" borderId="19" xfId="2" applyFill="1" applyBorder="1" applyAlignment="1">
      <alignment horizontal="center" vertical="center" wrapText="1"/>
    </xf>
    <xf numFmtId="0" fontId="0" fillId="0" borderId="0" xfId="0" applyFont="1" applyFill="1" applyBorder="1" applyAlignment="1">
      <alignment horizontal="left" vertical="center"/>
    </xf>
    <xf numFmtId="0" fontId="0" fillId="0" borderId="0" xfId="0" applyFont="1" applyFill="1" applyBorder="1" applyAlignment="1">
      <alignment horizontal="left" vertical="center" wrapText="1"/>
    </xf>
    <xf numFmtId="0" fontId="5" fillId="2" borderId="0" xfId="0" applyFont="1" applyFill="1" applyBorder="1" applyAlignment="1">
      <alignment horizontal="center" vertical="center" wrapText="1"/>
    </xf>
    <xf numFmtId="0" fontId="18" fillId="0" borderId="0" xfId="0" quotePrefix="1" applyFont="1" applyFill="1" applyBorder="1" applyAlignment="1">
      <alignment horizontal="center" vertical="center" wrapText="1"/>
    </xf>
    <xf numFmtId="0" fontId="2" fillId="7" borderId="0" xfId="0" quotePrefix="1" applyFont="1" applyFill="1" applyBorder="1" applyAlignment="1">
      <alignment horizontal="center" vertical="center" wrapText="1"/>
    </xf>
    <xf numFmtId="0" fontId="29" fillId="0" borderId="0" xfId="0" applyFont="1" applyAlignment="1">
      <alignment horizontal="center" vertical="center"/>
    </xf>
    <xf numFmtId="0" fontId="30" fillId="0" borderId="0" xfId="0" applyFont="1" applyAlignment="1">
      <alignment vertical="center" wrapText="1"/>
    </xf>
    <xf numFmtId="0" fontId="31" fillId="0" borderId="0" xfId="0" applyFont="1" applyAlignment="1">
      <alignment horizontal="left" vertical="center" wrapText="1"/>
    </xf>
    <xf numFmtId="0" fontId="32" fillId="0" borderId="0" xfId="0" applyFont="1" applyAlignment="1">
      <alignment wrapText="1"/>
    </xf>
    <xf numFmtId="0" fontId="30" fillId="0" borderId="0" xfId="0" applyFont="1" applyAlignment="1">
      <alignment horizontal="left" vertical="center" wrapText="1"/>
    </xf>
    <xf numFmtId="0" fontId="34" fillId="0" borderId="0" xfId="0" applyFont="1" applyAlignment="1">
      <alignment vertical="center" wrapText="1"/>
    </xf>
    <xf numFmtId="0" fontId="35" fillId="0" borderId="0" xfId="0" applyFont="1" applyAlignment="1">
      <alignment horizontal="left" vertical="center" wrapText="1"/>
    </xf>
    <xf numFmtId="0" fontId="35" fillId="0" borderId="0" xfId="0" applyFont="1" applyAlignment="1">
      <alignment wrapText="1"/>
    </xf>
    <xf numFmtId="0" fontId="32" fillId="0" borderId="0" xfId="0" applyFont="1" applyAlignment="1">
      <alignment vertical="center" wrapText="1"/>
    </xf>
    <xf numFmtId="0" fontId="36" fillId="0" borderId="0" xfId="0" applyFont="1" applyAlignment="1">
      <alignment vertical="center" wrapText="1"/>
    </xf>
    <xf numFmtId="0" fontId="35" fillId="0" borderId="0" xfId="0" applyFont="1" applyAlignment="1">
      <alignment vertical="center" wrapText="1"/>
    </xf>
    <xf numFmtId="0" fontId="32" fillId="0" borderId="0" xfId="0" applyFont="1" applyFill="1" applyAlignment="1">
      <alignment wrapText="1"/>
    </xf>
    <xf numFmtId="0" fontId="35" fillId="0" borderId="0" xfId="0" applyFont="1" applyFill="1" applyAlignment="1">
      <alignment wrapText="1"/>
    </xf>
    <xf numFmtId="0" fontId="19" fillId="6" borderId="0" xfId="0" quotePrefix="1" applyFont="1" applyFill="1" applyBorder="1" applyAlignment="1">
      <alignment horizontal="center" vertical="center" wrapText="1"/>
    </xf>
    <xf numFmtId="14" fontId="39" fillId="0" borderId="0" xfId="0" applyNumberFormat="1" applyFont="1" applyFill="1" applyBorder="1" applyAlignment="1">
      <alignment horizontal="center" vertical="center" wrapText="1"/>
    </xf>
    <xf numFmtId="0" fontId="19" fillId="0" borderId="0" xfId="0" quotePrefix="1" applyFont="1" applyFill="1" applyBorder="1" applyAlignment="1">
      <alignment horizontal="left" vertical="center" wrapText="1"/>
    </xf>
    <xf numFmtId="0" fontId="19" fillId="0" borderId="0" xfId="0" applyFont="1" applyFill="1" applyBorder="1" applyAlignment="1">
      <alignment horizontal="left" vertical="center" wrapText="1"/>
    </xf>
    <xf numFmtId="0" fontId="0" fillId="0" borderId="0" xfId="0" applyFont="1" applyAlignment="1"/>
    <xf numFmtId="0" fontId="0" fillId="0" borderId="0" xfId="0" applyFont="1" applyFill="1" applyBorder="1" applyAlignment="1" applyProtection="1">
      <alignment horizontal="center" vertical="center" wrapText="1"/>
    </xf>
    <xf numFmtId="0" fontId="22" fillId="0" borderId="0" xfId="0" applyFont="1" applyFill="1" applyBorder="1" applyAlignment="1" applyProtection="1">
      <alignment horizontal="center" vertical="center" wrapText="1"/>
    </xf>
    <xf numFmtId="0" fontId="15" fillId="0" borderId="0" xfId="0" applyFont="1" applyFill="1" applyBorder="1" applyAlignment="1" applyProtection="1">
      <alignment vertical="center" wrapText="1"/>
    </xf>
    <xf numFmtId="0" fontId="15" fillId="3" borderId="0" xfId="0" applyFont="1" applyFill="1" applyBorder="1" applyAlignment="1" applyProtection="1">
      <alignment horizontal="center" vertical="center" wrapText="1"/>
    </xf>
    <xf numFmtId="0" fontId="2" fillId="0" borderId="15" xfId="0" applyFont="1" applyFill="1" applyBorder="1" applyAlignment="1" applyProtection="1">
      <alignment horizontal="center" vertical="center" wrapText="1"/>
    </xf>
    <xf numFmtId="0" fontId="2" fillId="0" borderId="0" xfId="0" applyFont="1" applyFill="1" applyBorder="1" applyAlignment="1" applyProtection="1">
      <alignment horizontal="center" vertical="center" wrapText="1"/>
    </xf>
    <xf numFmtId="0" fontId="15" fillId="0" borderId="0" xfId="0" applyFont="1" applyFill="1" applyBorder="1" applyAlignment="1" applyProtection="1">
      <alignment horizontal="center" vertical="center" wrapText="1"/>
    </xf>
    <xf numFmtId="0" fontId="15" fillId="2" borderId="16" xfId="0" applyFont="1" applyFill="1" applyBorder="1" applyAlignment="1" applyProtection="1">
      <alignment horizontal="center" vertical="center" wrapText="1"/>
    </xf>
    <xf numFmtId="0" fontId="18" fillId="0" borderId="0" xfId="0" applyFont="1" applyFill="1" applyBorder="1" applyAlignment="1" applyProtection="1">
      <alignment horizontal="center" vertical="center" wrapText="1"/>
    </xf>
    <xf numFmtId="0" fontId="14" fillId="0" borderId="17" xfId="2" applyFill="1" applyBorder="1" applyAlignment="1" applyProtection="1">
      <alignment horizontal="center" vertical="center" wrapText="1"/>
    </xf>
    <xf numFmtId="0" fontId="14" fillId="0" borderId="17" xfId="2" quotePrefix="1" applyFill="1" applyBorder="1" applyAlignment="1" applyProtection="1">
      <alignment horizontal="right" vertical="center" wrapText="1"/>
    </xf>
    <xf numFmtId="0" fontId="14" fillId="0" borderId="18" xfId="2" quotePrefix="1" applyFill="1" applyBorder="1" applyAlignment="1" applyProtection="1">
      <alignment horizontal="right" vertical="center" wrapText="1"/>
    </xf>
    <xf numFmtId="0" fontId="14" fillId="0" borderId="0" xfId="2" quotePrefix="1" applyFill="1" applyBorder="1" applyAlignment="1" applyProtection="1">
      <alignment horizontal="center" vertical="center" wrapText="1"/>
    </xf>
    <xf numFmtId="0" fontId="15" fillId="2" borderId="0" xfId="0" applyFont="1" applyFill="1" applyBorder="1" applyAlignment="1" applyProtection="1">
      <alignment horizontal="center" vertical="center" wrapText="1"/>
    </xf>
    <xf numFmtId="0" fontId="18" fillId="2" borderId="0" xfId="0" applyFont="1" applyFill="1" applyBorder="1" applyAlignment="1" applyProtection="1">
      <alignment horizontal="center" vertical="center" wrapText="1"/>
    </xf>
    <xf numFmtId="0" fontId="0" fillId="2" borderId="0" xfId="0" applyFont="1" applyFill="1" applyBorder="1" applyAlignment="1" applyProtection="1">
      <alignment horizontal="center" vertical="center" wrapText="1"/>
    </xf>
    <xf numFmtId="0" fontId="19" fillId="6" borderId="0" xfId="0" applyFont="1" applyFill="1" applyBorder="1" applyAlignment="1" applyProtection="1">
      <alignment horizontal="center" vertical="center" wrapText="1"/>
    </xf>
    <xf numFmtId="0" fontId="17" fillId="6" borderId="0" xfId="0" quotePrefix="1" applyFont="1" applyFill="1" applyBorder="1" applyAlignment="1" applyProtection="1">
      <alignment horizontal="center" vertical="center" wrapText="1"/>
    </xf>
    <xf numFmtId="0" fontId="3" fillId="6" borderId="0" xfId="0" applyFont="1" applyFill="1" applyBorder="1" applyAlignment="1" applyProtection="1">
      <alignment horizontal="center" vertical="center" wrapText="1"/>
    </xf>
    <xf numFmtId="10" fontId="2" fillId="0" borderId="0" xfId="0" quotePrefix="1" applyNumberFormat="1" applyFont="1" applyFill="1" applyBorder="1" applyAlignment="1" applyProtection="1">
      <alignment horizontal="center" vertical="center" wrapText="1"/>
    </xf>
    <xf numFmtId="0" fontId="2" fillId="0" borderId="0" xfId="0" applyFont="1" applyFill="1" applyBorder="1" applyAlignment="1" applyProtection="1">
      <alignment horizontal="right" vertical="center" wrapText="1"/>
    </xf>
    <xf numFmtId="9" fontId="2" fillId="0" borderId="0" xfId="1" applyFont="1" applyFill="1" applyBorder="1" applyAlignment="1" applyProtection="1">
      <alignment horizontal="center" vertical="center" wrapText="1"/>
    </xf>
    <xf numFmtId="0" fontId="20" fillId="0" borderId="0" xfId="0" applyFont="1" applyFill="1" applyBorder="1" applyAlignment="1" applyProtection="1">
      <alignment horizontal="right" vertical="center" wrapText="1"/>
    </xf>
    <xf numFmtId="0" fontId="18" fillId="6" borderId="0" xfId="0" applyFont="1" applyFill="1" applyBorder="1" applyAlignment="1" applyProtection="1">
      <alignment horizontal="center" vertical="center" wrapText="1"/>
    </xf>
    <xf numFmtId="0" fontId="20" fillId="0" borderId="0" xfId="0" applyFont="1" applyFill="1" applyBorder="1" applyAlignment="1" applyProtection="1">
      <alignment horizontal="center" vertical="center" wrapText="1"/>
    </xf>
    <xf numFmtId="0" fontId="28" fillId="0" borderId="0" xfId="0" applyFont="1" applyFill="1" applyBorder="1" applyAlignment="1" applyProtection="1">
      <alignment horizontal="center" vertical="center" wrapText="1"/>
    </xf>
    <xf numFmtId="0" fontId="2" fillId="0" borderId="0" xfId="0" quotePrefix="1" applyFont="1" applyFill="1" applyBorder="1" applyAlignment="1" applyProtection="1">
      <alignment horizontal="center" vertical="center" wrapText="1"/>
    </xf>
    <xf numFmtId="0" fontId="0" fillId="0" borderId="0" xfId="0" quotePrefix="1" applyFont="1" applyFill="1" applyBorder="1" applyAlignment="1" applyProtection="1">
      <alignment horizontal="center" vertical="center" wrapText="1"/>
    </xf>
    <xf numFmtId="9" fontId="20" fillId="0" borderId="0" xfId="1" applyFont="1" applyFill="1" applyBorder="1" applyAlignment="1" applyProtection="1">
      <alignment horizontal="center" vertical="center" wrapText="1"/>
    </xf>
    <xf numFmtId="0" fontId="19" fillId="5" borderId="0" xfId="0" applyFont="1" applyFill="1" applyBorder="1" applyAlignment="1" applyProtection="1">
      <alignment horizontal="center" vertical="center" wrapText="1"/>
    </xf>
    <xf numFmtId="0" fontId="16" fillId="5" borderId="0" xfId="0" quotePrefix="1" applyFont="1" applyFill="1" applyBorder="1" applyAlignment="1" applyProtection="1">
      <alignment horizontal="center" vertical="center" wrapText="1"/>
    </xf>
    <xf numFmtId="0" fontId="3" fillId="5" borderId="0" xfId="0" applyFont="1" applyFill="1" applyBorder="1" applyAlignment="1" applyProtection="1">
      <alignment horizontal="center" vertical="center" wrapText="1"/>
    </xf>
    <xf numFmtId="0" fontId="19" fillId="0" borderId="0" xfId="0" applyFont="1" applyFill="1" applyBorder="1" applyAlignment="1" applyProtection="1">
      <alignment horizontal="center" vertical="center" wrapText="1"/>
    </xf>
    <xf numFmtId="0" fontId="3" fillId="0" borderId="0" xfId="0" applyFont="1" applyFill="1" applyBorder="1" applyAlignment="1" applyProtection="1">
      <alignment horizontal="center" vertical="center" wrapText="1"/>
    </xf>
    <xf numFmtId="0" fontId="17" fillId="0" borderId="0" xfId="0" quotePrefix="1" applyFont="1" applyFill="1" applyBorder="1" applyAlignment="1" applyProtection="1">
      <alignment horizontal="center" vertical="center" wrapText="1"/>
    </xf>
    <xf numFmtId="0" fontId="2" fillId="0" borderId="0" xfId="0" quotePrefix="1" applyFont="1" applyFill="1" applyBorder="1" applyAlignment="1" applyProtection="1">
      <alignment horizontal="right" vertical="center" wrapText="1"/>
    </xf>
    <xf numFmtId="0" fontId="0" fillId="0" borderId="0" xfId="0" quotePrefix="1" applyFont="1" applyFill="1" applyBorder="1" applyAlignment="1">
      <alignment horizontal="center" vertical="center" wrapText="1"/>
    </xf>
    <xf numFmtId="0" fontId="0" fillId="0" borderId="0" xfId="0" quotePrefix="1" applyFont="1" applyFill="1" applyBorder="1" applyAlignment="1">
      <alignment horizontal="center" vertical="center" wrapText="1"/>
    </xf>
    <xf numFmtId="166" fontId="28" fillId="0" borderId="0" xfId="1" applyNumberFormat="1" applyFont="1" applyFill="1" applyBorder="1" applyAlignment="1" applyProtection="1">
      <alignment horizontal="center" vertical="center" wrapText="1"/>
    </xf>
    <xf numFmtId="166" fontId="2" fillId="0" borderId="0" xfId="1" applyNumberFormat="1" applyFont="1" applyFill="1" applyBorder="1" applyAlignment="1" applyProtection="1">
      <alignment horizontal="center" vertical="center" wrapText="1"/>
    </xf>
    <xf numFmtId="166" fontId="0" fillId="0" borderId="0" xfId="1" applyNumberFormat="1" applyFont="1" applyFill="1" applyBorder="1" applyAlignment="1" applyProtection="1">
      <alignment horizontal="center" vertical="center" wrapText="1"/>
    </xf>
    <xf numFmtId="9" fontId="22" fillId="0" borderId="0" xfId="1" applyFont="1" applyFill="1" applyBorder="1" applyAlignment="1" applyProtection="1">
      <alignment horizontal="center" vertical="center" wrapText="1"/>
    </xf>
    <xf numFmtId="166" fontId="2" fillId="0" borderId="0" xfId="1" applyNumberFormat="1" applyFont="1" applyFill="1" applyBorder="1" applyAlignment="1">
      <alignment horizontal="center" vertical="center" wrapText="1"/>
    </xf>
    <xf numFmtId="166" fontId="19" fillId="6" borderId="0" xfId="1" applyNumberFormat="1" applyFont="1" applyFill="1" applyBorder="1" applyAlignment="1">
      <alignment horizontal="center" vertical="center" wrapText="1"/>
    </xf>
    <xf numFmtId="166" fontId="28" fillId="0" borderId="0" xfId="1" applyNumberFormat="1" applyFont="1" applyFill="1" applyBorder="1" applyAlignment="1">
      <alignment horizontal="center" vertical="center" wrapText="1"/>
    </xf>
    <xf numFmtId="0" fontId="9" fillId="0" borderId="0" xfId="0" applyFont="1" applyFill="1" applyBorder="1" applyAlignment="1">
      <alignment horizontal="left" vertical="center"/>
    </xf>
    <xf numFmtId="0" fontId="9" fillId="0" borderId="0" xfId="0" applyFont="1" applyFill="1" applyBorder="1" applyAlignment="1" applyProtection="1">
      <alignment horizontal="left" vertical="center"/>
    </xf>
    <xf numFmtId="0" fontId="0" fillId="0" borderId="0" xfId="0" applyFill="1" applyBorder="1"/>
    <xf numFmtId="167" fontId="2" fillId="0" borderId="0" xfId="0" applyNumberFormat="1" applyFont="1" applyFill="1" applyBorder="1" applyAlignment="1">
      <alignment horizontal="center" vertical="center" wrapText="1"/>
    </xf>
    <xf numFmtId="3" fontId="2" fillId="0" borderId="0" xfId="0" applyNumberFormat="1" applyFont="1" applyFill="1" applyBorder="1" applyAlignment="1">
      <alignment horizontal="center" vertical="center" wrapText="1"/>
    </xf>
    <xf numFmtId="167" fontId="2" fillId="0" borderId="0" xfId="0" quotePrefix="1" applyNumberFormat="1" applyFont="1" applyFill="1" applyBorder="1" applyAlignment="1">
      <alignment horizontal="center" vertical="center" wrapText="1"/>
    </xf>
    <xf numFmtId="167" fontId="22" fillId="0" borderId="0" xfId="0" applyNumberFormat="1" applyFont="1" applyFill="1" applyBorder="1" applyAlignment="1">
      <alignment horizontal="center" vertical="center" wrapText="1"/>
    </xf>
    <xf numFmtId="168" fontId="2" fillId="0" borderId="0" xfId="0" quotePrefix="1" applyNumberFormat="1" applyFont="1" applyFill="1" applyBorder="1" applyAlignment="1">
      <alignment horizontal="center" vertical="center" wrapText="1"/>
    </xf>
    <xf numFmtId="0" fontId="41" fillId="0" borderId="0" xfId="0" applyFont="1" applyFill="1" applyBorder="1" applyAlignment="1">
      <alignment horizontal="center" vertical="center"/>
    </xf>
    <xf numFmtId="0" fontId="41" fillId="0" borderId="0" xfId="0" applyFont="1" applyFill="1" applyBorder="1" applyAlignment="1" applyProtection="1">
      <alignment horizontal="center" vertical="center"/>
    </xf>
    <xf numFmtId="0" fontId="17" fillId="6" borderId="0" xfId="0" applyFont="1" applyFill="1" applyBorder="1" applyAlignment="1" applyProtection="1">
      <alignment horizontal="center" vertical="center" wrapText="1"/>
    </xf>
    <xf numFmtId="166" fontId="17" fillId="6" borderId="0" xfId="1" applyNumberFormat="1" applyFont="1" applyFill="1" applyBorder="1" applyAlignment="1">
      <alignment horizontal="center" vertical="center" wrapText="1"/>
    </xf>
    <xf numFmtId="0" fontId="14" fillId="0" borderId="0" xfId="2" applyFill="1" applyBorder="1" applyAlignment="1" applyProtection="1">
      <alignment horizontal="center" vertical="center" wrapText="1"/>
    </xf>
    <xf numFmtId="167" fontId="3" fillId="6" borderId="0" xfId="0" applyNumberFormat="1" applyFont="1" applyFill="1" applyBorder="1" applyAlignment="1">
      <alignment horizontal="center" vertical="center" wrapText="1"/>
    </xf>
    <xf numFmtId="167" fontId="0" fillId="0" borderId="0" xfId="0" applyNumberFormat="1" applyFont="1" applyFill="1" applyBorder="1" applyAlignment="1">
      <alignment horizontal="center" vertical="center" wrapText="1"/>
    </xf>
    <xf numFmtId="167" fontId="2" fillId="0" borderId="0" xfId="0" applyNumberFormat="1" applyFont="1" applyFill="1" applyBorder="1" applyAlignment="1" applyProtection="1">
      <alignment horizontal="center" vertical="center" wrapText="1"/>
    </xf>
    <xf numFmtId="0" fontId="46" fillId="0" borderId="0" xfId="11" applyFill="1" applyBorder="1" applyAlignment="1" applyProtection="1"/>
    <xf numFmtId="0" fontId="44" fillId="0" borderId="0" xfId="16" applyAlignment="1">
      <alignment horizontal="center"/>
    </xf>
    <xf numFmtId="0" fontId="44" fillId="0" borderId="0" xfId="16"/>
    <xf numFmtId="2" fontId="19" fillId="6" borderId="0" xfId="0" applyNumberFormat="1" applyFont="1" applyFill="1" applyBorder="1" applyAlignment="1" applyProtection="1">
      <alignment horizontal="center" vertical="center" wrapText="1"/>
    </xf>
    <xf numFmtId="0" fontId="2" fillId="0" borderId="0" xfId="0" applyFont="1" applyFill="1" applyBorder="1" applyAlignment="1" applyProtection="1">
      <alignment vertical="center" wrapText="1"/>
    </xf>
    <xf numFmtId="0" fontId="2" fillId="0" borderId="0" xfId="4" applyFont="1" applyFill="1" applyBorder="1" applyAlignment="1" applyProtection="1">
      <alignment horizontal="left" vertical="center" wrapText="1"/>
    </xf>
    <xf numFmtId="0" fontId="47" fillId="9" borderId="0" xfId="16" applyFont="1" applyFill="1" applyAlignment="1">
      <alignment horizontal="right"/>
    </xf>
    <xf numFmtId="0" fontId="48" fillId="9" borderId="0" xfId="16" applyFont="1" applyFill="1"/>
    <xf numFmtId="0" fontId="47" fillId="9" borderId="0" xfId="16" applyFont="1" applyFill="1"/>
    <xf numFmtId="0" fontId="44" fillId="9" borderId="0" xfId="16" applyFill="1"/>
    <xf numFmtId="0" fontId="44" fillId="0" borderId="0" xfId="16" applyFill="1"/>
    <xf numFmtId="0" fontId="49" fillId="0" borderId="0" xfId="16" applyFont="1" applyAlignment="1">
      <alignment horizontal="right"/>
    </xf>
    <xf numFmtId="0" fontId="50" fillId="0" borderId="20" xfId="16" applyFont="1" applyBorder="1"/>
    <xf numFmtId="0" fontId="44" fillId="0" borderId="21" xfId="16" applyBorder="1"/>
    <xf numFmtId="0" fontId="44" fillId="0" borderId="22" xfId="16" applyBorder="1"/>
    <xf numFmtId="0" fontId="24" fillId="0" borderId="0" xfId="16" applyFont="1" applyFill="1"/>
    <xf numFmtId="0" fontId="38" fillId="0" borderId="0" xfId="16" applyFont="1"/>
    <xf numFmtId="0" fontId="51" fillId="9" borderId="0" xfId="16" applyFont="1" applyFill="1" applyAlignment="1">
      <alignment horizontal="center"/>
    </xf>
    <xf numFmtId="0" fontId="51" fillId="9" borderId="0" xfId="16" applyFont="1" applyFill="1"/>
    <xf numFmtId="0" fontId="24" fillId="10" borderId="1" xfId="16" applyFont="1" applyFill="1" applyBorder="1"/>
    <xf numFmtId="0" fontId="24" fillId="10" borderId="2" xfId="16" applyFont="1" applyFill="1" applyBorder="1"/>
    <xf numFmtId="0" fontId="50" fillId="0" borderId="24" xfId="16" applyFont="1" applyBorder="1"/>
    <xf numFmtId="0" fontId="44" fillId="0" borderId="25" xfId="16" applyBorder="1"/>
    <xf numFmtId="0" fontId="44" fillId="0" borderId="26" xfId="16" applyBorder="1"/>
    <xf numFmtId="0" fontId="24" fillId="10" borderId="27" xfId="16" applyFont="1" applyFill="1" applyBorder="1"/>
    <xf numFmtId="0" fontId="24" fillId="10" borderId="12" xfId="16" applyFont="1" applyFill="1" applyBorder="1"/>
    <xf numFmtId="0" fontId="50" fillId="0" borderId="10" xfId="16" applyFont="1" applyBorder="1"/>
    <xf numFmtId="0" fontId="44" fillId="0" borderId="12" xfId="16" applyBorder="1"/>
    <xf numFmtId="0" fontId="44" fillId="0" borderId="28" xfId="16" applyBorder="1"/>
    <xf numFmtId="0" fontId="24" fillId="10" borderId="6" xfId="16" applyFont="1" applyFill="1" applyBorder="1"/>
    <xf numFmtId="0" fontId="24" fillId="10" borderId="7" xfId="16" applyFont="1" applyFill="1" applyBorder="1"/>
    <xf numFmtId="0" fontId="44" fillId="0" borderId="7" xfId="16" applyBorder="1"/>
    <xf numFmtId="0" fontId="44" fillId="0" borderId="8" xfId="16" applyBorder="1"/>
    <xf numFmtId="0" fontId="44" fillId="0" borderId="0" xfId="16" applyFill="1" applyAlignment="1">
      <alignment horizontal="center"/>
    </xf>
    <xf numFmtId="0" fontId="52" fillId="0" borderId="2" xfId="16" applyFont="1" applyFill="1" applyBorder="1"/>
    <xf numFmtId="0" fontId="44" fillId="0" borderId="0" xfId="16" applyFill="1" applyBorder="1"/>
    <xf numFmtId="0" fontId="52" fillId="0" borderId="0" xfId="16" applyFont="1" applyFill="1" applyBorder="1"/>
    <xf numFmtId="0" fontId="24" fillId="0" borderId="7" xfId="16" applyFont="1" applyFill="1" applyBorder="1"/>
    <xf numFmtId="0" fontId="24" fillId="0" borderId="8" xfId="16" applyFont="1" applyFill="1" applyBorder="1"/>
    <xf numFmtId="0" fontId="24" fillId="10" borderId="20" xfId="16" applyFont="1" applyFill="1" applyBorder="1" applyAlignment="1">
      <alignment horizontal="center"/>
    </xf>
    <xf numFmtId="0" fontId="24" fillId="10" borderId="30" xfId="16" applyFont="1" applyFill="1" applyBorder="1" applyAlignment="1">
      <alignment horizontal="center"/>
    </xf>
    <xf numFmtId="0" fontId="24" fillId="10" borderId="22" xfId="16" applyFont="1" applyFill="1" applyBorder="1" applyAlignment="1">
      <alignment horizontal="center"/>
    </xf>
    <xf numFmtId="0" fontId="24" fillId="10" borderId="4" xfId="16" applyFont="1" applyFill="1" applyBorder="1"/>
    <xf numFmtId="0" fontId="24" fillId="10" borderId="0" xfId="16" applyFont="1" applyFill="1" applyBorder="1"/>
    <xf numFmtId="0" fontId="24" fillId="10" borderId="31" xfId="16" applyFont="1" applyFill="1" applyBorder="1"/>
    <xf numFmtId="0" fontId="50" fillId="0" borderId="33" xfId="13" applyFont="1" applyBorder="1" applyAlignment="1">
      <alignment horizontal="center"/>
    </xf>
    <xf numFmtId="0" fontId="53" fillId="0" borderId="0" xfId="16" applyFont="1" applyBorder="1"/>
    <xf numFmtId="0" fontId="24" fillId="10" borderId="13" xfId="16" applyFont="1" applyFill="1" applyBorder="1"/>
    <xf numFmtId="0" fontId="50" fillId="0" borderId="13" xfId="13" applyFont="1" applyBorder="1" applyAlignment="1">
      <alignment horizontal="center"/>
    </xf>
    <xf numFmtId="0" fontId="24" fillId="10" borderId="35" xfId="16" applyFont="1" applyFill="1" applyBorder="1"/>
    <xf numFmtId="0" fontId="50" fillId="0" borderId="35" xfId="13" applyFont="1" applyBorder="1" applyAlignment="1">
      <alignment horizontal="center"/>
    </xf>
    <xf numFmtId="0" fontId="24" fillId="0" borderId="0" xfId="16" applyFont="1" applyFill="1" applyBorder="1"/>
    <xf numFmtId="0" fontId="50" fillId="0" borderId="0" xfId="16" applyFont="1" applyFill="1" applyBorder="1" applyAlignment="1">
      <alignment horizontal="center"/>
    </xf>
    <xf numFmtId="0" fontId="44" fillId="0" borderId="0" xfId="16" applyBorder="1"/>
    <xf numFmtId="0" fontId="44" fillId="0" borderId="5" xfId="16" applyBorder="1"/>
    <xf numFmtId="0" fontId="24" fillId="10" borderId="37" xfId="16" applyFont="1" applyFill="1" applyBorder="1" applyAlignment="1">
      <alignment horizontal="center"/>
    </xf>
    <xf numFmtId="0" fontId="24" fillId="10" borderId="33" xfId="16" applyFont="1" applyFill="1" applyBorder="1" applyAlignment="1">
      <alignment horizontal="center"/>
    </xf>
    <xf numFmtId="0" fontId="24" fillId="10" borderId="38" xfId="16" applyFont="1" applyFill="1" applyBorder="1" applyAlignment="1">
      <alignment horizontal="center"/>
    </xf>
    <xf numFmtId="0" fontId="24" fillId="10" borderId="33" xfId="16" applyFont="1" applyFill="1" applyBorder="1"/>
    <xf numFmtId="0" fontId="50" fillId="0" borderId="32" xfId="13" applyFont="1" applyBorder="1" applyAlignment="1">
      <alignment horizontal="center"/>
    </xf>
    <xf numFmtId="0" fontId="50" fillId="0" borderId="39" xfId="16" applyFont="1" applyBorder="1" applyAlignment="1">
      <alignment horizontal="center"/>
    </xf>
    <xf numFmtId="0" fontId="50" fillId="0" borderId="10" xfId="13" applyFont="1" applyBorder="1" applyAlignment="1">
      <alignment horizontal="center"/>
    </xf>
    <xf numFmtId="0" fontId="50" fillId="0" borderId="40" xfId="16" applyFont="1" applyBorder="1" applyAlignment="1">
      <alignment horizontal="center"/>
    </xf>
    <xf numFmtId="0" fontId="50" fillId="0" borderId="29" xfId="13" applyFont="1" applyBorder="1" applyAlignment="1">
      <alignment horizontal="center"/>
    </xf>
    <xf numFmtId="0" fontId="50" fillId="0" borderId="41" xfId="16" applyFont="1" applyBorder="1" applyAlignment="1">
      <alignment horizontal="center"/>
    </xf>
    <xf numFmtId="0" fontId="24" fillId="10" borderId="2" xfId="16" applyFont="1" applyFill="1" applyBorder="1" applyAlignment="1">
      <alignment horizontal="right"/>
    </xf>
    <xf numFmtId="0" fontId="24" fillId="10" borderId="42" xfId="16" applyFont="1" applyFill="1" applyBorder="1" applyAlignment="1">
      <alignment horizontal="right"/>
    </xf>
    <xf numFmtId="14" fontId="44" fillId="0" borderId="0" xfId="16" applyNumberFormat="1"/>
    <xf numFmtId="0" fontId="24" fillId="0" borderId="0" xfId="16" applyFont="1" applyAlignment="1">
      <alignment horizontal="center"/>
    </xf>
    <xf numFmtId="0" fontId="55" fillId="0" borderId="0" xfId="16" applyFont="1"/>
    <xf numFmtId="0" fontId="49" fillId="0" borderId="0" xfId="16" applyFont="1"/>
    <xf numFmtId="0" fontId="49" fillId="0" borderId="0" xfId="16" applyFont="1" applyFill="1"/>
    <xf numFmtId="0" fontId="24" fillId="10" borderId="44" xfId="16" applyFont="1" applyFill="1" applyBorder="1"/>
    <xf numFmtId="0" fontId="24" fillId="10" borderId="45" xfId="16" applyFont="1" applyFill="1" applyBorder="1"/>
    <xf numFmtId="0" fontId="24" fillId="0" borderId="0" xfId="16" applyFont="1" applyFill="1" applyAlignment="1">
      <alignment horizontal="center"/>
    </xf>
    <xf numFmtId="0" fontId="52" fillId="0" borderId="21" xfId="16" applyFont="1" applyFill="1" applyBorder="1"/>
    <xf numFmtId="0" fontId="24" fillId="10" borderId="43" xfId="16" applyFont="1" applyFill="1" applyBorder="1"/>
    <xf numFmtId="0" fontId="24" fillId="10" borderId="25" xfId="16" applyFont="1" applyFill="1" applyBorder="1"/>
    <xf numFmtId="0" fontId="24" fillId="0" borderId="0" xfId="16" applyFont="1"/>
    <xf numFmtId="0" fontId="24" fillId="10" borderId="1" xfId="16" applyFont="1" applyFill="1" applyBorder="1" applyAlignment="1">
      <alignment horizontal="center"/>
    </xf>
    <xf numFmtId="0" fontId="24" fillId="10" borderId="6" xfId="16" applyFont="1" applyFill="1" applyBorder="1" applyAlignment="1">
      <alignment horizontal="center"/>
    </xf>
    <xf numFmtId="0" fontId="24" fillId="10" borderId="47" xfId="16" applyFont="1" applyFill="1" applyBorder="1"/>
    <xf numFmtId="0" fontId="24" fillId="10" borderId="48" xfId="16" applyFont="1" applyFill="1" applyBorder="1"/>
    <xf numFmtId="170" fontId="0" fillId="0" borderId="49" xfId="21" applyNumberFormat="1" applyFont="1" applyFill="1" applyBorder="1"/>
    <xf numFmtId="0" fontId="24" fillId="10" borderId="10" xfId="16" applyFont="1" applyFill="1" applyBorder="1"/>
    <xf numFmtId="0" fontId="53" fillId="10" borderId="11" xfId="16" applyFont="1" applyFill="1" applyBorder="1"/>
    <xf numFmtId="170" fontId="54" fillId="0" borderId="10" xfId="21" applyNumberFormat="1" applyFont="1" applyFill="1" applyBorder="1"/>
    <xf numFmtId="0" fontId="24" fillId="10" borderId="11" xfId="16" applyFont="1" applyFill="1" applyBorder="1"/>
    <xf numFmtId="0" fontId="24" fillId="10" borderId="53" xfId="16" applyFont="1" applyFill="1" applyBorder="1"/>
    <xf numFmtId="0" fontId="24" fillId="10" borderId="54" xfId="16" applyFont="1" applyFill="1" applyBorder="1"/>
    <xf numFmtId="170" fontId="54" fillId="0" borderId="55" xfId="21" applyNumberFormat="1" applyFont="1" applyFill="1" applyBorder="1"/>
    <xf numFmtId="0" fontId="24" fillId="10" borderId="20" xfId="16" applyFont="1" applyFill="1" applyBorder="1"/>
    <xf numFmtId="0" fontId="49" fillId="10" borderId="21" xfId="16" applyFont="1" applyFill="1" applyBorder="1"/>
    <xf numFmtId="0" fontId="24" fillId="10" borderId="21" xfId="16" applyFont="1" applyFill="1" applyBorder="1"/>
    <xf numFmtId="0" fontId="24" fillId="10" borderId="61" xfId="16" applyFont="1" applyFill="1" applyBorder="1"/>
    <xf numFmtId="0" fontId="44" fillId="0" borderId="20" xfId="16" applyBorder="1"/>
    <xf numFmtId="0" fontId="24" fillId="10" borderId="43" xfId="16" applyFont="1" applyFill="1" applyBorder="1" applyAlignment="1">
      <alignment horizontal="left" wrapText="1"/>
    </xf>
    <xf numFmtId="0" fontId="24" fillId="10" borderId="39" xfId="16" applyFont="1" applyFill="1" applyBorder="1" applyAlignment="1">
      <alignment horizontal="left" wrapText="1"/>
    </xf>
    <xf numFmtId="0" fontId="57" fillId="0" borderId="0" xfId="16" applyFont="1" applyAlignment="1">
      <alignment horizontal="center"/>
    </xf>
    <xf numFmtId="0" fontId="24" fillId="10" borderId="37" xfId="16" applyFont="1" applyFill="1" applyBorder="1" applyAlignment="1">
      <alignment horizontal="left"/>
    </xf>
    <xf numFmtId="10" fontId="50" fillId="0" borderId="62" xfId="16" applyNumberFormat="1" applyFont="1" applyFill="1" applyBorder="1" applyAlignment="1">
      <alignment horizontal="center"/>
    </xf>
    <xf numFmtId="0" fontId="58" fillId="0" borderId="0" xfId="16" applyFont="1" applyBorder="1"/>
    <xf numFmtId="0" fontId="24" fillId="10" borderId="52" xfId="16" applyFont="1" applyFill="1" applyBorder="1" applyAlignment="1">
      <alignment horizontal="left"/>
    </xf>
    <xf numFmtId="10" fontId="50" fillId="0" borderId="13" xfId="16" applyNumberFormat="1" applyFont="1" applyFill="1" applyBorder="1" applyAlignment="1">
      <alignment horizontal="center"/>
    </xf>
    <xf numFmtId="0" fontId="24" fillId="10" borderId="63" xfId="16" applyFont="1" applyFill="1" applyBorder="1" applyAlignment="1">
      <alignment horizontal="left"/>
    </xf>
    <xf numFmtId="166" fontId="50" fillId="0" borderId="64" xfId="16" applyNumberFormat="1" applyFont="1" applyBorder="1" applyAlignment="1">
      <alignment horizontal="center"/>
    </xf>
    <xf numFmtId="166" fontId="50" fillId="0" borderId="36" xfId="16" applyNumberFormat="1" applyFont="1" applyBorder="1" applyAlignment="1">
      <alignment horizontal="center"/>
    </xf>
    <xf numFmtId="0" fontId="51" fillId="0" borderId="0" xfId="16" applyFont="1" applyFill="1" applyBorder="1"/>
    <xf numFmtId="0" fontId="55" fillId="0" borderId="0" xfId="16" applyFont="1" applyFill="1" applyBorder="1"/>
    <xf numFmtId="0" fontId="24" fillId="10" borderId="59" xfId="16" applyFont="1" applyFill="1" applyBorder="1" applyAlignment="1">
      <alignment horizontal="center"/>
    </xf>
    <xf numFmtId="0" fontId="24" fillId="10" borderId="60" xfId="16" applyFont="1" applyFill="1" applyBorder="1" applyAlignment="1">
      <alignment horizontal="center"/>
    </xf>
    <xf numFmtId="0" fontId="50" fillId="0" borderId="65" xfId="16" applyFont="1" applyBorder="1" applyAlignment="1">
      <alignment horizontal="center"/>
    </xf>
    <xf numFmtId="0" fontId="50" fillId="0" borderId="47" xfId="16" applyFont="1" applyBorder="1" applyAlignment="1">
      <alignment horizontal="center"/>
    </xf>
    <xf numFmtId="0" fontId="50" fillId="0" borderId="51" xfId="16" applyFont="1" applyBorder="1" applyAlignment="1">
      <alignment horizontal="center"/>
    </xf>
    <xf numFmtId="0" fontId="50" fillId="0" borderId="10" xfId="16" applyFont="1" applyBorder="1" applyAlignment="1">
      <alignment horizontal="center"/>
    </xf>
    <xf numFmtId="0" fontId="50" fillId="0" borderId="13" xfId="16" applyFont="1" applyBorder="1" applyAlignment="1">
      <alignment horizontal="center"/>
    </xf>
    <xf numFmtId="0" fontId="50" fillId="0" borderId="29" xfId="16" applyFont="1" applyBorder="1" applyAlignment="1">
      <alignment horizontal="center"/>
    </xf>
    <xf numFmtId="0" fontId="50" fillId="0" borderId="64" xfId="16" applyFont="1" applyBorder="1" applyAlignment="1">
      <alignment horizontal="center"/>
    </xf>
    <xf numFmtId="0" fontId="55" fillId="0" borderId="0" xfId="16" applyFont="1" applyFill="1"/>
    <xf numFmtId="0" fontId="59" fillId="0" borderId="0" xfId="16" applyFont="1" applyFill="1"/>
    <xf numFmtId="0" fontId="60" fillId="0" borderId="0" xfId="16" applyFont="1" applyAlignment="1">
      <alignment horizontal="center"/>
    </xf>
    <xf numFmtId="0" fontId="59" fillId="0" borderId="0" xfId="16" applyFont="1"/>
    <xf numFmtId="0" fontId="49" fillId="10" borderId="20" xfId="16" applyFont="1" applyFill="1" applyBorder="1"/>
    <xf numFmtId="170" fontId="0" fillId="0" borderId="0" xfId="21" applyNumberFormat="1" applyFont="1"/>
    <xf numFmtId="0" fontId="61" fillId="0" borderId="0" xfId="22" applyFont="1"/>
    <xf numFmtId="164" fontId="0" fillId="0" borderId="0" xfId="21" applyFont="1"/>
    <xf numFmtId="164" fontId="0" fillId="0" borderId="0" xfId="21" applyFont="1" applyFill="1"/>
    <xf numFmtId="0" fontId="24" fillId="10" borderId="66" xfId="16" applyFont="1" applyFill="1" applyBorder="1"/>
    <xf numFmtId="170" fontId="54" fillId="0" borderId="46" xfId="21" applyNumberFormat="1" applyFont="1" applyFill="1" applyBorder="1"/>
    <xf numFmtId="0" fontId="49" fillId="0" borderId="0" xfId="22" applyFont="1"/>
    <xf numFmtId="164" fontId="44" fillId="0" borderId="0" xfId="16" applyNumberFormat="1" applyFill="1"/>
    <xf numFmtId="0" fontId="24" fillId="10" borderId="61" xfId="16" applyFont="1" applyFill="1" applyBorder="1" applyAlignment="1">
      <alignment horizontal="right"/>
    </xf>
    <xf numFmtId="0" fontId="24" fillId="10" borderId="67" xfId="16" applyFont="1" applyFill="1" applyBorder="1"/>
    <xf numFmtId="0" fontId="24" fillId="10" borderId="49" xfId="16" applyFont="1" applyFill="1" applyBorder="1"/>
    <xf numFmtId="0" fontId="24" fillId="10" borderId="9" xfId="16" applyFont="1" applyFill="1" applyBorder="1"/>
    <xf numFmtId="0" fontId="24" fillId="10" borderId="68" xfId="16" applyFont="1" applyFill="1" applyBorder="1"/>
    <xf numFmtId="0" fontId="24" fillId="10" borderId="69" xfId="16" applyFont="1" applyFill="1" applyBorder="1"/>
    <xf numFmtId="170" fontId="54" fillId="0" borderId="70" xfId="21" applyNumberFormat="1" applyFont="1" applyFill="1" applyBorder="1"/>
    <xf numFmtId="0" fontId="24" fillId="10" borderId="55" xfId="23" applyFont="1" applyFill="1" applyBorder="1" applyAlignment="1">
      <alignment vertical="top"/>
    </xf>
    <xf numFmtId="0" fontId="24" fillId="10" borderId="65" xfId="23" applyFont="1" applyFill="1" applyBorder="1" applyAlignment="1">
      <alignment vertical="top"/>
    </xf>
    <xf numFmtId="0" fontId="24" fillId="10" borderId="71" xfId="16" applyFont="1" applyFill="1" applyBorder="1"/>
    <xf numFmtId="0" fontId="24" fillId="10" borderId="65" xfId="16" applyFont="1" applyFill="1" applyBorder="1"/>
    <xf numFmtId="0" fontId="24" fillId="10" borderId="0" xfId="23" applyFont="1" applyFill="1" applyBorder="1" applyAlignment="1">
      <alignment horizontal="left"/>
    </xf>
    <xf numFmtId="0" fontId="24" fillId="10" borderId="65" xfId="23" applyFont="1" applyFill="1" applyBorder="1" applyAlignment="1">
      <alignment vertical="center"/>
    </xf>
    <xf numFmtId="0" fontId="24" fillId="10" borderId="72" xfId="23" applyFont="1" applyFill="1" applyBorder="1" applyAlignment="1">
      <alignment vertical="center"/>
    </xf>
    <xf numFmtId="0" fontId="24" fillId="10" borderId="49" xfId="23" applyFont="1" applyFill="1" applyBorder="1" applyAlignment="1">
      <alignment horizontal="left"/>
    </xf>
    <xf numFmtId="0" fontId="56" fillId="10" borderId="13" xfId="16" applyFont="1" applyFill="1" applyBorder="1" applyAlignment="1">
      <alignment horizontal="center"/>
    </xf>
    <xf numFmtId="0" fontId="51" fillId="0" borderId="0" xfId="16" applyFont="1" applyFill="1" applyAlignment="1">
      <alignment horizontal="center"/>
    </xf>
    <xf numFmtId="0" fontId="51" fillId="0" borderId="0" xfId="16" applyFont="1" applyFill="1"/>
    <xf numFmtId="0" fontId="55" fillId="0" borderId="0" xfId="16" applyFont="1" applyBorder="1"/>
    <xf numFmtId="0" fontId="52" fillId="0" borderId="7" xfId="16" applyFont="1" applyFill="1" applyBorder="1"/>
    <xf numFmtId="0" fontId="52" fillId="0" borderId="8" xfId="16" applyFont="1" applyFill="1" applyBorder="1"/>
    <xf numFmtId="0" fontId="63" fillId="10" borderId="61" xfId="16" applyFont="1" applyFill="1" applyBorder="1" applyAlignment="1">
      <alignment horizontal="center"/>
    </xf>
    <xf numFmtId="0" fontId="63" fillId="10" borderId="30" xfId="16" applyFont="1" applyFill="1" applyBorder="1" applyAlignment="1">
      <alignment horizontal="center"/>
    </xf>
    <xf numFmtId="0" fontId="63" fillId="10" borderId="22" xfId="16" applyFont="1" applyFill="1" applyBorder="1" applyAlignment="1">
      <alignment horizontal="center"/>
    </xf>
    <xf numFmtId="164" fontId="54" fillId="0" borderId="31" xfId="21" applyNumberFormat="1" applyFont="1" applyFill="1" applyBorder="1"/>
    <xf numFmtId="0" fontId="54" fillId="0" borderId="5" xfId="16" applyFont="1" applyFill="1" applyBorder="1"/>
    <xf numFmtId="0" fontId="61" fillId="0" borderId="0" xfId="22" applyFont="1" applyBorder="1"/>
    <xf numFmtId="0" fontId="24" fillId="10" borderId="27" xfId="16" applyFont="1" applyFill="1" applyBorder="1" applyAlignment="1">
      <alignment vertical="center"/>
    </xf>
    <xf numFmtId="0" fontId="24" fillId="10" borderId="12" xfId="16" applyFont="1" applyFill="1" applyBorder="1" applyAlignment="1">
      <alignment vertical="center"/>
    </xf>
    <xf numFmtId="0" fontId="53" fillId="10" borderId="12" xfId="16" applyFont="1" applyFill="1" applyBorder="1"/>
    <xf numFmtId="164" fontId="54" fillId="0" borderId="13" xfId="21" applyNumberFormat="1" applyFont="1" applyFill="1" applyBorder="1"/>
    <xf numFmtId="0" fontId="54" fillId="0" borderId="28" xfId="16" applyFont="1" applyFill="1" applyBorder="1"/>
    <xf numFmtId="0" fontId="24" fillId="0" borderId="0" xfId="22" applyBorder="1"/>
    <xf numFmtId="164" fontId="54" fillId="0" borderId="35" xfId="21" applyNumberFormat="1" applyFont="1" applyFill="1" applyBorder="1"/>
    <xf numFmtId="0" fontId="54" fillId="0" borderId="22" xfId="16" applyFont="1" applyFill="1" applyBorder="1"/>
    <xf numFmtId="0" fontId="24" fillId="0" borderId="0" xfId="22" applyFill="1" applyBorder="1"/>
    <xf numFmtId="0" fontId="44" fillId="0" borderId="0" xfId="16" applyFill="1" applyBorder="1" applyAlignment="1">
      <alignment horizontal="center"/>
    </xf>
    <xf numFmtId="0" fontId="49" fillId="0" borderId="7" xfId="16" applyFont="1" applyFill="1" applyBorder="1"/>
    <xf numFmtId="164" fontId="54" fillId="0" borderId="7" xfId="21" applyNumberFormat="1" applyFont="1" applyFill="1" applyBorder="1"/>
    <xf numFmtId="0" fontId="54" fillId="0" borderId="0" xfId="16" applyFont="1" applyFill="1" applyBorder="1"/>
    <xf numFmtId="0" fontId="49" fillId="10" borderId="6" xfId="16" applyFont="1" applyFill="1" applyBorder="1" applyAlignment="1">
      <alignment horizontal="right"/>
    </xf>
    <xf numFmtId="0" fontId="54" fillId="0" borderId="4" xfId="16" applyFont="1" applyFill="1" applyBorder="1"/>
    <xf numFmtId="0" fontId="24" fillId="10" borderId="21" xfId="16" applyFont="1" applyFill="1" applyBorder="1" applyAlignment="1">
      <alignment horizontal="center"/>
    </xf>
    <xf numFmtId="0" fontId="54" fillId="0" borderId="65" xfId="16" applyFont="1" applyBorder="1"/>
    <xf numFmtId="0" fontId="54" fillId="0" borderId="31" xfId="16" applyFont="1" applyBorder="1"/>
    <xf numFmtId="0" fontId="54" fillId="0" borderId="0" xfId="16" applyFont="1" applyBorder="1"/>
    <xf numFmtId="0" fontId="54" fillId="0" borderId="73" xfId="16" applyFont="1" applyBorder="1"/>
    <xf numFmtId="0" fontId="54" fillId="0" borderId="10" xfId="16" applyFont="1" applyFill="1" applyBorder="1"/>
    <xf numFmtId="0" fontId="54" fillId="0" borderId="13" xfId="16" applyFont="1" applyFill="1" applyBorder="1"/>
    <xf numFmtId="0" fontId="54" fillId="0" borderId="12" xfId="16" applyFont="1" applyFill="1" applyBorder="1"/>
    <xf numFmtId="0" fontId="54" fillId="0" borderId="40" xfId="16" applyFont="1" applyFill="1" applyBorder="1"/>
    <xf numFmtId="0" fontId="54" fillId="0" borderId="65" xfId="16" applyFont="1" applyFill="1" applyBorder="1"/>
    <xf numFmtId="0" fontId="54" fillId="0" borderId="31" xfId="16" applyFont="1" applyFill="1" applyBorder="1"/>
    <xf numFmtId="0" fontId="54" fillId="0" borderId="73" xfId="16" applyFont="1" applyFill="1" applyBorder="1"/>
    <xf numFmtId="0" fontId="49" fillId="10" borderId="61" xfId="16" applyFont="1" applyFill="1" applyBorder="1" applyAlignment="1">
      <alignment horizontal="right"/>
    </xf>
    <xf numFmtId="0" fontId="49" fillId="0" borderId="7" xfId="16" applyFont="1" applyFill="1" applyBorder="1" applyAlignment="1">
      <alignment horizontal="right"/>
    </xf>
    <xf numFmtId="0" fontId="54" fillId="0" borderId="7" xfId="16" applyFont="1" applyFill="1" applyBorder="1"/>
    <xf numFmtId="170" fontId="24" fillId="0" borderId="0" xfId="21" applyNumberFormat="1" applyFont="1" applyFill="1" applyBorder="1"/>
    <xf numFmtId="0" fontId="24" fillId="10" borderId="74" xfId="16" applyFont="1" applyFill="1" applyBorder="1"/>
    <xf numFmtId="0" fontId="54" fillId="0" borderId="32" xfId="16" applyFont="1" applyBorder="1"/>
    <xf numFmtId="0" fontId="54" fillId="0" borderId="33" xfId="16" applyFont="1" applyBorder="1"/>
    <xf numFmtId="0" fontId="54" fillId="0" borderId="2" xfId="16" applyFont="1" applyBorder="1"/>
    <xf numFmtId="0" fontId="54" fillId="0" borderId="38" xfId="16" applyFont="1" applyBorder="1"/>
    <xf numFmtId="0" fontId="44" fillId="10" borderId="43" xfId="16" applyFill="1" applyBorder="1"/>
    <xf numFmtId="0" fontId="44" fillId="10" borderId="48" xfId="16" applyFill="1" applyBorder="1" applyAlignment="1">
      <alignment horizontal="right"/>
    </xf>
    <xf numFmtId="0" fontId="44" fillId="10" borderId="44" xfId="16" applyFill="1" applyBorder="1"/>
    <xf numFmtId="0" fontId="44" fillId="10" borderId="66" xfId="16" applyFill="1" applyBorder="1" applyAlignment="1">
      <alignment horizontal="right"/>
    </xf>
    <xf numFmtId="0" fontId="59" fillId="10" borderId="20" xfId="16" applyFont="1" applyFill="1" applyBorder="1"/>
    <xf numFmtId="0" fontId="24" fillId="10" borderId="21" xfId="16" applyFont="1" applyFill="1" applyBorder="1" applyAlignment="1">
      <alignment horizontal="left"/>
    </xf>
    <xf numFmtId="0" fontId="24" fillId="10" borderId="22" xfId="16" applyFont="1" applyFill="1" applyBorder="1"/>
    <xf numFmtId="0" fontId="24" fillId="10" borderId="76" xfId="16" applyFont="1" applyFill="1" applyBorder="1"/>
    <xf numFmtId="0" fontId="50" fillId="0" borderId="0" xfId="16" applyFont="1" applyBorder="1"/>
    <xf numFmtId="0" fontId="50" fillId="0" borderId="5" xfId="16" applyFont="1" applyBorder="1"/>
    <xf numFmtId="0" fontId="24" fillId="10" borderId="3" xfId="16" applyFont="1" applyFill="1" applyBorder="1" applyAlignment="1">
      <alignment horizontal="center"/>
    </xf>
    <xf numFmtId="0" fontId="24" fillId="10" borderId="37" xfId="16" applyFont="1" applyFill="1" applyBorder="1"/>
    <xf numFmtId="0" fontId="24" fillId="10" borderId="77" xfId="16" applyFont="1" applyFill="1" applyBorder="1"/>
    <xf numFmtId="0" fontId="44" fillId="0" borderId="64" xfId="16" applyFill="1" applyBorder="1"/>
    <xf numFmtId="0" fontId="44" fillId="0" borderId="46" xfId="16" applyFill="1" applyBorder="1"/>
    <xf numFmtId="0" fontId="44" fillId="0" borderId="4" xfId="16" applyFill="1" applyBorder="1"/>
    <xf numFmtId="0" fontId="44" fillId="0" borderId="6" xfId="16" applyBorder="1"/>
    <xf numFmtId="0" fontId="50" fillId="0" borderId="8" xfId="16" applyFont="1" applyBorder="1"/>
    <xf numFmtId="0" fontId="24" fillId="10" borderId="78" xfId="16" applyFont="1" applyFill="1" applyBorder="1" applyAlignment="1">
      <alignment horizontal="center"/>
    </xf>
    <xf numFmtId="0" fontId="24" fillId="10" borderId="5" xfId="16" applyFont="1" applyFill="1" applyBorder="1" applyAlignment="1">
      <alignment horizontal="center"/>
    </xf>
    <xf numFmtId="0" fontId="54" fillId="0" borderId="39" xfId="16" applyFont="1" applyBorder="1"/>
    <xf numFmtId="0" fontId="54" fillId="0" borderId="40" xfId="16" applyFont="1" applyBorder="1"/>
    <xf numFmtId="0" fontId="24" fillId="10" borderId="64" xfId="16" applyFont="1" applyFill="1" applyBorder="1"/>
    <xf numFmtId="0" fontId="49" fillId="10" borderId="43" xfId="16" applyFont="1" applyFill="1" applyBorder="1" applyAlignment="1"/>
    <xf numFmtId="0" fontId="49" fillId="10" borderId="25" xfId="16" applyFont="1" applyFill="1" applyBorder="1" applyAlignment="1">
      <alignment horizontal="right"/>
    </xf>
    <xf numFmtId="0" fontId="49" fillId="10" borderId="6" xfId="16" applyFont="1" applyFill="1" applyBorder="1" applyAlignment="1"/>
    <xf numFmtId="0" fontId="49" fillId="10" borderId="7" xfId="16" applyFont="1" applyFill="1" applyBorder="1" applyAlignment="1">
      <alignment horizontal="right"/>
    </xf>
    <xf numFmtId="10" fontId="54" fillId="0" borderId="36" xfId="19" applyNumberFormat="1" applyFont="1" applyFill="1" applyBorder="1"/>
    <xf numFmtId="0" fontId="49" fillId="0" borderId="2" xfId="16" applyFont="1" applyFill="1" applyBorder="1" applyAlignment="1"/>
    <xf numFmtId="0" fontId="49" fillId="0" borderId="2" xfId="16" applyFont="1" applyFill="1" applyBorder="1" applyAlignment="1">
      <alignment horizontal="right"/>
    </xf>
    <xf numFmtId="0" fontId="44" fillId="0" borderId="2" xfId="16" applyFill="1" applyBorder="1"/>
    <xf numFmtId="0" fontId="24" fillId="10" borderId="43" xfId="16" applyFont="1" applyFill="1" applyBorder="1" applyAlignment="1"/>
    <xf numFmtId="0" fontId="49" fillId="10" borderId="48" xfId="16" applyFont="1" applyFill="1" applyBorder="1" applyAlignment="1">
      <alignment horizontal="right"/>
    </xf>
    <xf numFmtId="0" fontId="24" fillId="0" borderId="25" xfId="16" applyFont="1" applyBorder="1" applyAlignment="1">
      <alignment horizontal="center"/>
    </xf>
    <xf numFmtId="0" fontId="49" fillId="10" borderId="6" xfId="16" applyFont="1" applyFill="1" applyBorder="1" applyAlignment="1">
      <alignment vertical="center"/>
    </xf>
    <xf numFmtId="0" fontId="49" fillId="10" borderId="7" xfId="16" applyFont="1" applyFill="1" applyBorder="1" applyAlignment="1">
      <alignment horizontal="right" vertical="center"/>
    </xf>
    <xf numFmtId="10" fontId="54" fillId="0" borderId="29" xfId="19" applyNumberFormat="1" applyFont="1" applyFill="1" applyBorder="1" applyAlignment="1">
      <alignment vertical="center"/>
    </xf>
    <xf numFmtId="0" fontId="49" fillId="0" borderId="0" xfId="16" applyFont="1" applyFill="1" applyBorder="1" applyAlignment="1"/>
    <xf numFmtId="0" fontId="49" fillId="0" borderId="0" xfId="16" applyFont="1" applyFill="1" applyBorder="1" applyAlignment="1">
      <alignment horizontal="right"/>
    </xf>
    <xf numFmtId="0" fontId="24" fillId="10" borderId="52" xfId="16" applyFont="1" applyFill="1" applyBorder="1"/>
    <xf numFmtId="0" fontId="54" fillId="0" borderId="10" xfId="16" applyFont="1" applyBorder="1"/>
    <xf numFmtId="0" fontId="54" fillId="0" borderId="30" xfId="16" applyFont="1" applyBorder="1"/>
    <xf numFmtId="0" fontId="54" fillId="0" borderId="22" xfId="16" applyFont="1" applyBorder="1"/>
    <xf numFmtId="14" fontId="50" fillId="0" borderId="23" xfId="16" applyNumberFormat="1" applyFont="1" applyFill="1" applyBorder="1" applyAlignment="1">
      <alignment horizontal="right"/>
    </xf>
    <xf numFmtId="0" fontId="50" fillId="0" borderId="32" xfId="13" applyFont="1" applyFill="1" applyBorder="1" applyAlignment="1">
      <alignment horizontal="center"/>
    </xf>
    <xf numFmtId="0" fontId="50" fillId="0" borderId="33" xfId="13" applyFont="1" applyFill="1" applyBorder="1" applyAlignment="1">
      <alignment horizontal="center"/>
    </xf>
    <xf numFmtId="0" fontId="50" fillId="0" borderId="26" xfId="13" applyFont="1" applyFill="1" applyBorder="1" applyAlignment="1">
      <alignment horizontal="center"/>
    </xf>
    <xf numFmtId="0" fontId="54" fillId="0" borderId="10" xfId="13" applyFont="1" applyFill="1" applyBorder="1" applyAlignment="1">
      <alignment horizontal="center"/>
    </xf>
    <xf numFmtId="0" fontId="50" fillId="0" borderId="13" xfId="13" applyFont="1" applyFill="1" applyBorder="1" applyAlignment="1">
      <alignment horizontal="center"/>
    </xf>
    <xf numFmtId="0" fontId="50" fillId="0" borderId="34" xfId="13" applyFont="1" applyFill="1" applyBorder="1" applyAlignment="1">
      <alignment horizontal="center"/>
    </xf>
    <xf numFmtId="0" fontId="50" fillId="0" borderId="29" xfId="13" applyFont="1" applyFill="1" applyBorder="1" applyAlignment="1">
      <alignment horizontal="center"/>
    </xf>
    <xf numFmtId="0" fontId="50" fillId="0" borderId="35" xfId="13" applyFont="1" applyFill="1" applyBorder="1" applyAlignment="1">
      <alignment horizontal="center"/>
    </xf>
    <xf numFmtId="0" fontId="50" fillId="0" borderId="36" xfId="13" applyFont="1" applyFill="1" applyBorder="1" applyAlignment="1">
      <alignment horizontal="center"/>
    </xf>
    <xf numFmtId="170" fontId="56" fillId="0" borderId="58" xfId="16" applyNumberFormat="1" applyFont="1" applyFill="1" applyBorder="1"/>
    <xf numFmtId="170" fontId="56" fillId="0" borderId="60" xfId="21" applyNumberFormat="1" applyFont="1" applyFill="1" applyBorder="1"/>
    <xf numFmtId="170" fontId="56" fillId="0" borderId="30" xfId="21" applyNumberFormat="1" applyFont="1" applyFill="1" applyBorder="1"/>
    <xf numFmtId="170" fontId="56" fillId="0" borderId="21" xfId="21" applyNumberFormat="1" applyFont="1" applyFill="1" applyBorder="1"/>
    <xf numFmtId="170" fontId="56" fillId="0" borderId="58" xfId="21" applyNumberFormat="1" applyFont="1" applyFill="1" applyBorder="1"/>
    <xf numFmtId="0" fontId="24" fillId="10" borderId="79" xfId="16" applyFont="1" applyFill="1" applyBorder="1" applyAlignment="1">
      <alignment horizontal="center" wrapText="1"/>
    </xf>
    <xf numFmtId="0" fontId="24" fillId="10" borderId="59" xfId="16" applyFont="1" applyFill="1" applyBorder="1"/>
    <xf numFmtId="9" fontId="54" fillId="0" borderId="22" xfId="19" applyFont="1" applyFill="1" applyBorder="1"/>
    <xf numFmtId="0" fontId="24" fillId="10" borderId="3" xfId="16" applyFont="1" applyFill="1" applyBorder="1"/>
    <xf numFmtId="0" fontId="24" fillId="10" borderId="52" xfId="16" applyFont="1" applyFill="1" applyBorder="1" applyAlignment="1">
      <alignment horizontal="right"/>
    </xf>
    <xf numFmtId="9" fontId="54" fillId="0" borderId="28" xfId="19" applyFont="1" applyFill="1" applyBorder="1"/>
    <xf numFmtId="0" fontId="24" fillId="10" borderId="63" xfId="16" applyFont="1" applyFill="1" applyBorder="1" applyAlignment="1">
      <alignment horizontal="right"/>
    </xf>
    <xf numFmtId="9" fontId="54" fillId="0" borderId="8" xfId="19" applyFont="1" applyFill="1" applyBorder="1"/>
    <xf numFmtId="0" fontId="24" fillId="10" borderId="59" xfId="16" applyFont="1" applyFill="1" applyBorder="1" applyAlignment="1">
      <alignment horizontal="right"/>
    </xf>
    <xf numFmtId="9" fontId="54" fillId="0" borderId="60" xfId="19" applyFont="1" applyFill="1" applyBorder="1"/>
    <xf numFmtId="0" fontId="55" fillId="0" borderId="0" xfId="16" applyFont="1" applyFill="1" applyBorder="1" applyAlignment="1">
      <alignment horizontal="left"/>
    </xf>
    <xf numFmtId="0" fontId="52" fillId="0" borderId="0" xfId="16" applyFont="1" applyFill="1" applyBorder="1" applyAlignment="1">
      <alignment horizontal="center"/>
    </xf>
    <xf numFmtId="0" fontId="50" fillId="0" borderId="4" xfId="16" applyFont="1" applyBorder="1"/>
    <xf numFmtId="0" fontId="50" fillId="0" borderId="75" xfId="16" applyFont="1" applyBorder="1"/>
    <xf numFmtId="0" fontId="44" fillId="0" borderId="39" xfId="16" applyBorder="1"/>
    <xf numFmtId="0" fontId="54" fillId="0" borderId="4" xfId="16" applyFont="1" applyBorder="1"/>
    <xf numFmtId="0" fontId="24" fillId="0" borderId="13" xfId="16" applyFont="1" applyBorder="1"/>
    <xf numFmtId="0" fontId="44" fillId="0" borderId="40" xfId="16" applyBorder="1"/>
    <xf numFmtId="0" fontId="44" fillId="0" borderId="64" xfId="16" applyBorder="1"/>
    <xf numFmtId="0" fontId="44" fillId="0" borderId="36" xfId="16" applyBorder="1"/>
    <xf numFmtId="0" fontId="49" fillId="10" borderId="20" xfId="16" applyFont="1" applyFill="1" applyBorder="1" applyAlignment="1">
      <alignment wrapText="1"/>
    </xf>
    <xf numFmtId="0" fontId="49" fillId="10" borderId="60" xfId="16" applyFont="1" applyFill="1" applyBorder="1" applyAlignment="1">
      <alignment horizontal="center"/>
    </xf>
    <xf numFmtId="0" fontId="64" fillId="0" borderId="0" xfId="22" applyFont="1"/>
    <xf numFmtId="0" fontId="24" fillId="0" borderId="0" xfId="22" applyFont="1"/>
    <xf numFmtId="0" fontId="24" fillId="10" borderId="27" xfId="16" applyFont="1" applyFill="1" applyBorder="1" applyAlignment="1"/>
    <xf numFmtId="0" fontId="64" fillId="0" borderId="0" xfId="16" applyFont="1"/>
    <xf numFmtId="10" fontId="44" fillId="0" borderId="0" xfId="16" applyNumberFormat="1"/>
    <xf numFmtId="0" fontId="24" fillId="10" borderId="68" xfId="16" applyFont="1" applyFill="1" applyBorder="1" applyAlignment="1"/>
    <xf numFmtId="10" fontId="44" fillId="0" borderId="57" xfId="16" applyNumberFormat="1" applyFill="1" applyBorder="1" applyAlignment="1"/>
    <xf numFmtId="10" fontId="54" fillId="0" borderId="57" xfId="16" applyNumberFormat="1" applyFont="1" applyBorder="1" applyAlignment="1"/>
    <xf numFmtId="10" fontId="54" fillId="0" borderId="41" xfId="16" applyNumberFormat="1" applyFont="1" applyBorder="1" applyAlignment="1"/>
    <xf numFmtId="0" fontId="52" fillId="0" borderId="0" xfId="22" applyFont="1" applyFill="1" applyBorder="1" applyAlignment="1"/>
    <xf numFmtId="0" fontId="52" fillId="0" borderId="0" xfId="22" applyFont="1" applyFill="1" applyBorder="1" applyAlignment="1">
      <alignment horizontal="center"/>
    </xf>
    <xf numFmtId="0" fontId="24" fillId="10" borderId="76" xfId="16" applyFont="1" applyFill="1" applyBorder="1" applyAlignment="1">
      <alignment horizontal="center"/>
    </xf>
    <xf numFmtId="0" fontId="24" fillId="10" borderId="63" xfId="16" applyFont="1" applyFill="1" applyBorder="1"/>
    <xf numFmtId="0" fontId="24" fillId="10" borderId="42" xfId="16" applyFont="1" applyFill="1" applyBorder="1"/>
    <xf numFmtId="0" fontId="24" fillId="10" borderId="79" xfId="16" applyFont="1" applyFill="1" applyBorder="1" applyAlignment="1">
      <alignment horizontal="center"/>
    </xf>
    <xf numFmtId="0" fontId="53" fillId="0" borderId="0" xfId="16" applyFont="1" applyAlignment="1">
      <alignment horizontal="center"/>
    </xf>
    <xf numFmtId="0" fontId="24" fillId="10" borderId="43" xfId="16" applyFont="1" applyFill="1" applyBorder="1" applyAlignment="1">
      <alignment horizontal="left"/>
    </xf>
    <xf numFmtId="0" fontId="24" fillId="10" borderId="26" xfId="16" applyFont="1" applyFill="1" applyBorder="1"/>
    <xf numFmtId="0" fontId="24" fillId="10" borderId="4" xfId="16" applyFont="1" applyFill="1" applyBorder="1" applyAlignment="1">
      <alignment horizontal="left"/>
    </xf>
    <xf numFmtId="0" fontId="24" fillId="10" borderId="5" xfId="16" applyFont="1" applyFill="1" applyBorder="1"/>
    <xf numFmtId="0" fontId="24" fillId="10" borderId="20" xfId="16" applyFont="1" applyFill="1" applyBorder="1" applyAlignment="1">
      <alignment horizontal="left"/>
    </xf>
    <xf numFmtId="0" fontId="49" fillId="10" borderId="22" xfId="16" applyFont="1" applyFill="1" applyBorder="1" applyAlignment="1">
      <alignment horizontal="right"/>
    </xf>
    <xf numFmtId="0" fontId="24" fillId="10" borderId="80" xfId="16" applyFont="1" applyFill="1" applyBorder="1" applyAlignment="1">
      <alignment horizontal="left"/>
    </xf>
    <xf numFmtId="0" fontId="24" fillId="10" borderId="76" xfId="16" applyFont="1" applyFill="1" applyBorder="1" applyAlignment="1">
      <alignment horizontal="left"/>
    </xf>
    <xf numFmtId="0" fontId="24" fillId="10" borderId="77" xfId="16" applyFont="1" applyFill="1" applyBorder="1" applyAlignment="1">
      <alignment horizontal="left"/>
    </xf>
    <xf numFmtId="0" fontId="24" fillId="10" borderId="20" xfId="16" applyFont="1" applyFill="1" applyBorder="1" applyAlignment="1">
      <alignment horizontal="right"/>
    </xf>
    <xf numFmtId="0" fontId="44" fillId="0" borderId="0" xfId="16" applyAlignment="1">
      <alignment horizontal="right"/>
    </xf>
    <xf numFmtId="0" fontId="44" fillId="0" borderId="2" xfId="16" applyBorder="1"/>
    <xf numFmtId="0" fontId="24" fillId="10" borderId="4" xfId="16" applyFont="1" applyFill="1" applyBorder="1" applyAlignment="1">
      <alignment horizontal="center"/>
    </xf>
    <xf numFmtId="0" fontId="24" fillId="10" borderId="27" xfId="16" quotePrefix="1" applyFont="1" applyFill="1" applyBorder="1" applyAlignment="1">
      <alignment horizontal="center"/>
    </xf>
    <xf numFmtId="2" fontId="44" fillId="0" borderId="0" xfId="16" applyNumberFormat="1" applyFill="1" applyBorder="1"/>
    <xf numFmtId="2" fontId="44" fillId="0" borderId="0" xfId="16" applyNumberFormat="1" applyBorder="1"/>
    <xf numFmtId="0" fontId="24" fillId="0" borderId="0" xfId="22"/>
    <xf numFmtId="0" fontId="44" fillId="0" borderId="65" xfId="16" applyBorder="1" applyAlignment="1">
      <alignment horizontal="center"/>
    </xf>
    <xf numFmtId="0" fontId="65" fillId="0" borderId="0" xfId="22" applyFont="1"/>
    <xf numFmtId="10" fontId="54" fillId="0" borderId="40" xfId="19" applyNumberFormat="1" applyFont="1" applyFill="1" applyBorder="1"/>
    <xf numFmtId="0" fontId="44" fillId="0" borderId="65" xfId="16" applyBorder="1"/>
    <xf numFmtId="0" fontId="54" fillId="0" borderId="28" xfId="16" applyFont="1" applyBorder="1"/>
    <xf numFmtId="0" fontId="24" fillId="10" borderId="56" xfId="16" applyFont="1" applyFill="1" applyBorder="1"/>
    <xf numFmtId="0" fontId="54" fillId="0" borderId="8" xfId="16" applyFont="1" applyBorder="1"/>
    <xf numFmtId="0" fontId="24" fillId="10" borderId="74" xfId="16" applyFont="1" applyFill="1" applyBorder="1" applyAlignment="1">
      <alignment horizontal="center"/>
    </xf>
    <xf numFmtId="0" fontId="65" fillId="0" borderId="0" xfId="22" applyFont="1" applyFill="1" applyBorder="1" applyAlignment="1">
      <alignment horizontal="left"/>
    </xf>
    <xf numFmtId="0" fontId="24" fillId="0" borderId="0" xfId="22" applyFont="1" applyFill="1" applyBorder="1" applyAlignment="1">
      <alignment horizontal="left"/>
    </xf>
    <xf numFmtId="0" fontId="24" fillId="10" borderId="66" xfId="16" applyFont="1" applyFill="1" applyBorder="1" applyAlignment="1">
      <alignment horizontal="center"/>
    </xf>
    <xf numFmtId="0" fontId="52" fillId="0" borderId="2" xfId="16" applyFont="1" applyFill="1" applyBorder="1" applyAlignment="1">
      <alignment horizontal="center"/>
    </xf>
    <xf numFmtId="0" fontId="44" fillId="0" borderId="2" xfId="16" applyFill="1" applyBorder="1" applyAlignment="1">
      <alignment horizontal="center"/>
    </xf>
    <xf numFmtId="0" fontId="24" fillId="0" borderId="0" xfId="16" applyFont="1" applyFill="1" applyBorder="1" applyAlignment="1">
      <alignment horizontal="center"/>
    </xf>
    <xf numFmtId="10" fontId="54" fillId="0" borderId="0" xfId="19" applyNumberFormat="1" applyFont="1" applyFill="1" applyBorder="1"/>
    <xf numFmtId="10" fontId="49" fillId="0" borderId="0" xfId="19" applyNumberFormat="1" applyFont="1" applyFill="1" applyBorder="1" applyAlignment="1">
      <alignment horizontal="center" vertical="center"/>
    </xf>
    <xf numFmtId="0" fontId="49" fillId="10" borderId="20" xfId="16" applyFont="1" applyFill="1" applyBorder="1" applyAlignment="1">
      <alignment horizontal="center" vertical="center" wrapText="1"/>
    </xf>
    <xf numFmtId="0" fontId="49" fillId="10" borderId="30" xfId="16" applyFont="1" applyFill="1" applyBorder="1" applyAlignment="1">
      <alignment horizontal="center" vertical="center" wrapText="1"/>
    </xf>
    <xf numFmtId="0" fontId="49" fillId="10" borderId="22" xfId="16" applyFont="1" applyFill="1" applyBorder="1" applyAlignment="1">
      <alignment horizontal="center" vertical="center" wrapText="1"/>
    </xf>
    <xf numFmtId="0" fontId="58" fillId="0" borderId="0" xfId="16" applyFont="1" applyFill="1" applyBorder="1"/>
    <xf numFmtId="0" fontId="24" fillId="10" borderId="43" xfId="16" applyFont="1" applyFill="1" applyBorder="1" applyAlignment="1">
      <alignment horizontal="center"/>
    </xf>
    <xf numFmtId="10" fontId="24" fillId="10" borderId="27" xfId="19" applyNumberFormat="1" applyFont="1" applyFill="1" applyBorder="1" applyAlignment="1">
      <alignment horizontal="center"/>
    </xf>
    <xf numFmtId="10" fontId="49" fillId="10" borderId="44" xfId="19" applyNumberFormat="1" applyFont="1" applyFill="1" applyBorder="1" applyAlignment="1">
      <alignment horizontal="center"/>
    </xf>
    <xf numFmtId="9" fontId="56" fillId="0" borderId="41" xfId="19" applyFont="1" applyFill="1" applyBorder="1" applyAlignment="1">
      <alignment horizontal="center"/>
    </xf>
    <xf numFmtId="0" fontId="54" fillId="0" borderId="29" xfId="16" applyFont="1" applyBorder="1"/>
    <xf numFmtId="0" fontId="54" fillId="0" borderId="35" xfId="16" applyFont="1" applyBorder="1"/>
    <xf numFmtId="0" fontId="54" fillId="0" borderId="0" xfId="16" applyFont="1"/>
    <xf numFmtId="0" fontId="49" fillId="10" borderId="1" xfId="16" applyFont="1" applyFill="1" applyBorder="1"/>
    <xf numFmtId="0" fontId="24" fillId="10" borderId="56" xfId="16" applyFont="1" applyFill="1" applyBorder="1" applyAlignment="1">
      <alignment horizontal="center" vertical="center"/>
    </xf>
    <xf numFmtId="0" fontId="24" fillId="10" borderId="62" xfId="16" applyFont="1" applyFill="1" applyBorder="1" applyAlignment="1">
      <alignment horizontal="center" vertical="center" wrapText="1"/>
    </xf>
    <xf numFmtId="0" fontId="24" fillId="10" borderId="55" xfId="16" applyFont="1" applyFill="1" applyBorder="1" applyAlignment="1">
      <alignment horizontal="center" vertical="center" wrapText="1"/>
    </xf>
    <xf numFmtId="0" fontId="24" fillId="10" borderId="12" xfId="16" applyFont="1" applyFill="1" applyBorder="1" applyAlignment="1">
      <alignment horizontal="center" vertical="center" wrapText="1"/>
    </xf>
    <xf numFmtId="0" fontId="24" fillId="10" borderId="11" xfId="16" applyFont="1" applyFill="1" applyBorder="1" applyAlignment="1">
      <alignment horizontal="center" vertical="center" wrapText="1"/>
    </xf>
    <xf numFmtId="0" fontId="24" fillId="10" borderId="57" xfId="16" applyFont="1" applyFill="1" applyBorder="1" applyAlignment="1">
      <alignment horizontal="center" vertical="center" wrapText="1"/>
    </xf>
    <xf numFmtId="0" fontId="24" fillId="10" borderId="47" xfId="16" applyFont="1" applyFill="1" applyBorder="1" applyAlignment="1">
      <alignment horizontal="center" vertical="center" wrapText="1"/>
    </xf>
    <xf numFmtId="0" fontId="24" fillId="10" borderId="13" xfId="16" applyFont="1" applyFill="1" applyBorder="1" applyAlignment="1">
      <alignment horizontal="center"/>
    </xf>
    <xf numFmtId="0" fontId="24" fillId="10" borderId="51" xfId="16" applyFont="1" applyFill="1" applyBorder="1" applyAlignment="1">
      <alignment horizontal="center" vertical="center" wrapText="1"/>
    </xf>
    <xf numFmtId="0" fontId="24" fillId="0" borderId="52" xfId="16" applyFont="1" applyBorder="1" applyAlignment="1">
      <alignment horizontal="center"/>
    </xf>
    <xf numFmtId="0" fontId="53" fillId="0" borderId="77" xfId="16" applyFont="1" applyBorder="1" applyAlignment="1">
      <alignment horizontal="center"/>
    </xf>
    <xf numFmtId="0" fontId="53" fillId="0" borderId="64" xfId="16" applyFont="1" applyBorder="1" applyAlignment="1">
      <alignment horizontal="center"/>
    </xf>
    <xf numFmtId="0" fontId="53" fillId="0" borderId="41" xfId="16" applyFont="1" applyBorder="1" applyAlignment="1">
      <alignment horizontal="center"/>
    </xf>
    <xf numFmtId="10" fontId="54" fillId="0" borderId="40" xfId="24" applyNumberFormat="1" applyFont="1" applyFill="1" applyBorder="1"/>
    <xf numFmtId="10" fontId="54" fillId="0" borderId="36" xfId="24" applyNumberFormat="1" applyFont="1" applyFill="1" applyBorder="1"/>
    <xf numFmtId="10" fontId="0" fillId="0" borderId="70" xfId="19" applyNumberFormat="1" applyFont="1" applyFill="1" applyBorder="1"/>
    <xf numFmtId="10" fontId="54" fillId="0" borderId="73" xfId="26" applyNumberFormat="1" applyFont="1" applyFill="1" applyBorder="1" applyAlignment="1">
      <alignment horizontal="right"/>
    </xf>
    <xf numFmtId="10" fontId="54" fillId="0" borderId="40" xfId="26" applyNumberFormat="1" applyFont="1" applyFill="1" applyBorder="1" applyAlignment="1">
      <alignment horizontal="right"/>
    </xf>
    <xf numFmtId="10" fontId="54" fillId="0" borderId="8" xfId="19" applyNumberFormat="1" applyFont="1" applyFill="1" applyBorder="1"/>
    <xf numFmtId="10" fontId="54" fillId="0" borderId="8" xfId="24" applyNumberFormat="1" applyFont="1" applyFill="1" applyBorder="1"/>
    <xf numFmtId="172" fontId="2" fillId="0" borderId="0" xfId="0" applyNumberFormat="1" applyFont="1" applyFill="1" applyBorder="1" applyAlignment="1">
      <alignment horizontal="center" vertical="center" wrapText="1"/>
    </xf>
    <xf numFmtId="166" fontId="2" fillId="0" borderId="0" xfId="0" quotePrefix="1" applyNumberFormat="1" applyFont="1" applyFill="1" applyBorder="1" applyAlignment="1">
      <alignment horizontal="center" vertical="center" wrapText="1"/>
    </xf>
    <xf numFmtId="166" fontId="2" fillId="0" borderId="0" xfId="0" quotePrefix="1" applyNumberFormat="1" applyFont="1" applyFill="1" applyBorder="1" applyAlignment="1" applyProtection="1">
      <alignment horizontal="center" vertical="center" wrapText="1"/>
    </xf>
    <xf numFmtId="166" fontId="2" fillId="0" borderId="0" xfId="1" quotePrefix="1" applyNumberFormat="1" applyFont="1" applyFill="1" applyBorder="1" applyAlignment="1">
      <alignment horizontal="center" vertical="center" wrapText="1"/>
    </xf>
    <xf numFmtId="166" fontId="3" fillId="6" borderId="0" xfId="0" applyNumberFormat="1" applyFont="1" applyFill="1" applyBorder="1" applyAlignment="1">
      <alignment horizontal="center" vertical="center" wrapText="1"/>
    </xf>
    <xf numFmtId="166" fontId="0" fillId="0" borderId="0" xfId="1" quotePrefix="1" applyNumberFormat="1" applyFont="1" applyFill="1" applyBorder="1" applyAlignment="1">
      <alignment horizontal="center" vertical="center" wrapText="1"/>
    </xf>
    <xf numFmtId="166" fontId="0" fillId="0" borderId="0" xfId="0" quotePrefix="1" applyNumberFormat="1" applyFont="1" applyFill="1" applyBorder="1" applyAlignment="1">
      <alignment horizontal="center" vertical="center" wrapText="1"/>
    </xf>
    <xf numFmtId="166" fontId="19" fillId="6" borderId="0" xfId="0" applyNumberFormat="1" applyFont="1" applyFill="1" applyBorder="1" applyAlignment="1" applyProtection="1">
      <alignment horizontal="center" vertical="center" wrapText="1"/>
    </xf>
    <xf numFmtId="166" fontId="2" fillId="0" borderId="0" xfId="0" applyNumberFormat="1" applyFont="1" applyFill="1" applyBorder="1" applyAlignment="1" applyProtection="1">
      <alignment horizontal="center" vertical="center" wrapText="1"/>
    </xf>
    <xf numFmtId="166" fontId="3" fillId="6" borderId="0" xfId="0" applyNumberFormat="1" applyFont="1" applyFill="1" applyBorder="1" applyAlignment="1" applyProtection="1">
      <alignment horizontal="center" vertical="center" wrapText="1"/>
    </xf>
    <xf numFmtId="166" fontId="3" fillId="5" borderId="0" xfId="0" applyNumberFormat="1" applyFont="1" applyFill="1" applyBorder="1" applyAlignment="1" applyProtection="1">
      <alignment horizontal="center" vertical="center" wrapText="1"/>
    </xf>
    <xf numFmtId="166" fontId="3" fillId="0" borderId="0" xfId="0" applyNumberFormat="1" applyFont="1" applyFill="1" applyBorder="1" applyAlignment="1" applyProtection="1">
      <alignment horizontal="center" vertical="center" wrapText="1"/>
    </xf>
    <xf numFmtId="166" fontId="2" fillId="0" borderId="0" xfId="1" quotePrefix="1" applyNumberFormat="1" applyFont="1" applyFill="1" applyBorder="1" applyAlignment="1" applyProtection="1">
      <alignment horizontal="center" vertical="center" wrapText="1"/>
    </xf>
    <xf numFmtId="166" fontId="0" fillId="0" borderId="0" xfId="0" applyNumberFormat="1" applyFont="1" applyFill="1" applyBorder="1" applyAlignment="1" applyProtection="1">
      <alignment horizontal="center" vertical="center" wrapText="1"/>
    </xf>
    <xf numFmtId="10" fontId="2" fillId="0" borderId="0" xfId="0" applyNumberFormat="1" applyFont="1" applyFill="1" applyBorder="1" applyAlignment="1" applyProtection="1">
      <alignment horizontal="center" vertical="center" wrapText="1"/>
    </xf>
    <xf numFmtId="3" fontId="2" fillId="0" borderId="0" xfId="0" applyNumberFormat="1" applyFont="1" applyFill="1" applyBorder="1" applyAlignment="1" applyProtection="1">
      <alignment horizontal="center" vertical="center" wrapText="1"/>
    </xf>
    <xf numFmtId="3" fontId="19" fillId="0" borderId="0" xfId="0" applyNumberFormat="1" applyFont="1" applyFill="1" applyBorder="1" applyAlignment="1" applyProtection="1">
      <alignment horizontal="center" vertical="center" wrapText="1"/>
    </xf>
    <xf numFmtId="167" fontId="19" fillId="0" borderId="0" xfId="0" applyNumberFormat="1" applyFont="1" applyFill="1" applyBorder="1" applyAlignment="1" applyProtection="1">
      <alignment horizontal="center" vertical="center" wrapText="1"/>
    </xf>
    <xf numFmtId="9" fontId="2" fillId="0" borderId="0" xfId="0" quotePrefix="1" applyNumberFormat="1" applyFont="1" applyFill="1" applyBorder="1" applyAlignment="1" applyProtection="1">
      <alignment horizontal="center" vertical="center" wrapText="1"/>
    </xf>
    <xf numFmtId="0" fontId="44" fillId="0" borderId="1" xfId="16" applyBorder="1"/>
    <xf numFmtId="0" fontId="49" fillId="10" borderId="20" xfId="25" applyFont="1" applyFill="1" applyBorder="1" applyAlignment="1">
      <alignment horizontal="center"/>
    </xf>
    <xf numFmtId="0" fontId="49" fillId="10" borderId="60" xfId="25" applyFont="1" applyFill="1" applyBorder="1" applyAlignment="1">
      <alignment horizontal="center"/>
    </xf>
    <xf numFmtId="170" fontId="54" fillId="0" borderId="48" xfId="24" applyNumberFormat="1" applyFont="1" applyFill="1" applyBorder="1"/>
    <xf numFmtId="170" fontId="54" fillId="4" borderId="48" xfId="21" applyNumberFormat="1" applyFont="1" applyFill="1" applyBorder="1"/>
    <xf numFmtId="170" fontId="54" fillId="4" borderId="39" xfId="21" applyNumberFormat="1" applyFont="1" applyFill="1" applyBorder="1"/>
    <xf numFmtId="170" fontId="54" fillId="0" borderId="66" xfId="24" applyNumberFormat="1" applyFont="1" applyFill="1" applyBorder="1"/>
    <xf numFmtId="170" fontId="54" fillId="4" borderId="66" xfId="21" applyNumberFormat="1" applyFont="1" applyFill="1" applyBorder="1"/>
    <xf numFmtId="170" fontId="54" fillId="4" borderId="41" xfId="21" applyNumberFormat="1" applyFont="1" applyFill="1" applyBorder="1"/>
    <xf numFmtId="170" fontId="56" fillId="0" borderId="61" xfId="16" applyNumberFormat="1" applyFont="1" applyFill="1" applyBorder="1"/>
    <xf numFmtId="170" fontId="56" fillId="4" borderId="61" xfId="16" applyNumberFormat="1" applyFont="1" applyFill="1" applyBorder="1"/>
    <xf numFmtId="170" fontId="56" fillId="4" borderId="60" xfId="16" applyNumberFormat="1" applyFont="1" applyFill="1" applyBorder="1"/>
    <xf numFmtId="0" fontId="44" fillId="0" borderId="21" xfId="16" applyFill="1" applyBorder="1"/>
    <xf numFmtId="0" fontId="44" fillId="4" borderId="21" xfId="16" applyFill="1" applyBorder="1"/>
    <xf numFmtId="170" fontId="54" fillId="0" borderId="11" xfId="24" applyNumberFormat="1" applyFont="1" applyFill="1" applyBorder="1"/>
    <xf numFmtId="170" fontId="54" fillId="4" borderId="11" xfId="21" applyNumberFormat="1" applyFont="1" applyFill="1" applyBorder="1"/>
    <xf numFmtId="170" fontId="54" fillId="4" borderId="40" xfId="21" applyNumberFormat="1" applyFont="1" applyFill="1" applyBorder="1"/>
    <xf numFmtId="0" fontId="54" fillId="0" borderId="11" xfId="16" applyFont="1" applyFill="1" applyBorder="1"/>
    <xf numFmtId="0" fontId="54" fillId="4" borderId="11" xfId="16" applyFont="1" applyFill="1" applyBorder="1"/>
    <xf numFmtId="0" fontId="54" fillId="4" borderId="40" xfId="16" applyFont="1" applyFill="1" applyBorder="1"/>
    <xf numFmtId="170" fontId="56" fillId="0" borderId="61" xfId="24" applyNumberFormat="1" applyFont="1" applyFill="1" applyBorder="1"/>
    <xf numFmtId="170" fontId="56" fillId="4" borderId="61" xfId="21" applyNumberFormat="1" applyFont="1" applyFill="1" applyBorder="1"/>
    <xf numFmtId="170" fontId="56" fillId="4" borderId="60" xfId="21" applyNumberFormat="1" applyFont="1" applyFill="1" applyBorder="1"/>
    <xf numFmtId="170" fontId="44" fillId="0" borderId="0" xfId="16" applyNumberFormat="1" applyFill="1"/>
    <xf numFmtId="170" fontId="44" fillId="0" borderId="0" xfId="16" applyNumberFormat="1"/>
    <xf numFmtId="0" fontId="49" fillId="10" borderId="30" xfId="25" applyFont="1" applyFill="1" applyBorder="1" applyAlignment="1">
      <alignment horizontal="center"/>
    </xf>
    <xf numFmtId="170" fontId="54" fillId="4" borderId="75" xfId="21" applyNumberFormat="1" applyFont="1" applyFill="1" applyBorder="1"/>
    <xf numFmtId="170" fontId="54" fillId="4" borderId="64" xfId="21" applyNumberFormat="1" applyFont="1" applyFill="1" applyBorder="1"/>
    <xf numFmtId="170" fontId="56" fillId="4" borderId="30" xfId="21" applyNumberFormat="1" applyFont="1" applyFill="1" applyBorder="1"/>
    <xf numFmtId="170" fontId="56" fillId="4" borderId="22" xfId="21" applyNumberFormat="1" applyFont="1" applyFill="1" applyBorder="1"/>
    <xf numFmtId="170" fontId="0" fillId="4" borderId="21" xfId="21" applyNumberFormat="1" applyFont="1" applyFill="1" applyBorder="1"/>
    <xf numFmtId="170" fontId="54" fillId="4" borderId="13" xfId="21" applyNumberFormat="1" applyFont="1" applyFill="1" applyBorder="1"/>
    <xf numFmtId="0" fontId="47" fillId="9" borderId="0" xfId="16" applyFont="1" applyFill="1" applyAlignment="1">
      <alignment horizontal="right" vertical="center"/>
    </xf>
    <xf numFmtId="0" fontId="48" fillId="9" borderId="0" xfId="16" applyFont="1" applyFill="1" applyAlignment="1">
      <alignment vertical="center"/>
    </xf>
    <xf numFmtId="0" fontId="44" fillId="0" borderId="0" xfId="16" applyAlignment="1">
      <alignment vertical="center"/>
    </xf>
    <xf numFmtId="0" fontId="44" fillId="0" borderId="0" xfId="16" applyFill="1" applyAlignment="1">
      <alignment vertical="center"/>
    </xf>
    <xf numFmtId="0" fontId="0" fillId="0" borderId="0" xfId="0" applyAlignment="1">
      <alignment vertical="center"/>
    </xf>
    <xf numFmtId="0" fontId="44" fillId="0" borderId="0" xfId="16" applyAlignment="1">
      <alignment horizontal="center" vertical="center"/>
    </xf>
    <xf numFmtId="0" fontId="38" fillId="0" borderId="0" xfId="16" applyFont="1" applyAlignment="1">
      <alignment vertical="center"/>
    </xf>
    <xf numFmtId="0" fontId="49" fillId="0" borderId="0" xfId="16" applyFont="1" applyAlignment="1">
      <alignment horizontal="left" vertical="center"/>
    </xf>
    <xf numFmtId="0" fontId="47" fillId="9" borderId="0" xfId="16" applyFont="1" applyFill="1" applyAlignment="1">
      <alignment horizontal="center" vertical="center"/>
    </xf>
    <xf numFmtId="0" fontId="44" fillId="0" borderId="0" xfId="16" applyAlignment="1">
      <alignment horizontal="left" vertical="center"/>
    </xf>
    <xf numFmtId="0" fontId="49" fillId="0" borderId="0" xfId="16" applyFont="1" applyAlignment="1">
      <alignment vertical="center"/>
    </xf>
    <xf numFmtId="0" fontId="24" fillId="0" borderId="0" xfId="16" quotePrefix="1" applyFont="1" applyAlignment="1">
      <alignment vertical="center"/>
    </xf>
    <xf numFmtId="0" fontId="66" fillId="0" borderId="0" xfId="16" applyFont="1" applyAlignment="1">
      <alignment vertical="center"/>
    </xf>
    <xf numFmtId="0" fontId="24" fillId="0" borderId="0" xfId="16" applyFont="1" applyAlignment="1">
      <alignment vertical="center"/>
    </xf>
    <xf numFmtId="0" fontId="24" fillId="0" borderId="0" xfId="16" applyFont="1" applyAlignment="1">
      <alignment horizontal="center" vertical="center"/>
    </xf>
    <xf numFmtId="0" fontId="44" fillId="0" borderId="0" xfId="16" quotePrefix="1" applyAlignment="1">
      <alignment vertical="center"/>
    </xf>
    <xf numFmtId="0" fontId="49" fillId="0" borderId="0" xfId="16" applyFont="1" applyFill="1" applyBorder="1" applyAlignment="1">
      <alignment vertical="center"/>
    </xf>
    <xf numFmtId="0" fontId="66" fillId="0" borderId="0" xfId="16" applyFont="1" applyFill="1" applyBorder="1" applyAlignment="1">
      <alignment vertical="center"/>
    </xf>
    <xf numFmtId="0" fontId="44" fillId="9" borderId="0" xfId="16" applyFill="1" applyAlignment="1">
      <alignment vertical="center"/>
    </xf>
    <xf numFmtId="10" fontId="2" fillId="0" borderId="0" xfId="0" applyNumberFormat="1" applyFont="1" applyFill="1" applyBorder="1" applyAlignment="1">
      <alignment horizontal="center" vertical="center" wrapText="1"/>
    </xf>
    <xf numFmtId="166" fontId="2" fillId="0" borderId="0" xfId="0" applyNumberFormat="1" applyFont="1" applyFill="1" applyBorder="1" applyAlignment="1">
      <alignment horizontal="center" vertical="center" wrapText="1"/>
    </xf>
    <xf numFmtId="168" fontId="2" fillId="0" borderId="0" xfId="0" applyNumberFormat="1" applyFont="1" applyFill="1" applyBorder="1" applyAlignment="1">
      <alignment horizontal="center" vertical="center" wrapText="1"/>
    </xf>
    <xf numFmtId="10" fontId="54" fillId="0" borderId="38" xfId="16" applyNumberFormat="1" applyFont="1" applyFill="1" applyBorder="1"/>
    <xf numFmtId="14" fontId="54" fillId="0" borderId="8" xfId="16" applyNumberFormat="1" applyFont="1" applyFill="1" applyBorder="1"/>
    <xf numFmtId="10" fontId="50" fillId="0" borderId="57" xfId="16" applyNumberFormat="1" applyFont="1" applyFill="1" applyBorder="1" applyAlignment="1">
      <alignment horizontal="center"/>
    </xf>
    <xf numFmtId="10" fontId="50" fillId="0" borderId="40" xfId="16" applyNumberFormat="1" applyFont="1" applyFill="1" applyBorder="1" applyAlignment="1">
      <alignment horizontal="center"/>
    </xf>
    <xf numFmtId="170" fontId="54" fillId="0" borderId="28" xfId="21" applyNumberFormat="1" applyFont="1" applyFill="1" applyBorder="1"/>
    <xf numFmtId="170" fontId="56" fillId="0" borderId="22" xfId="21" applyNumberFormat="1" applyFont="1" applyFill="1" applyBorder="1"/>
    <xf numFmtId="170" fontId="54" fillId="0" borderId="34" xfId="21" applyNumberFormat="1" applyFont="1" applyFill="1" applyBorder="1"/>
    <xf numFmtId="171" fontId="54" fillId="0" borderId="13" xfId="21" applyNumberFormat="1" applyFont="1" applyFill="1" applyBorder="1" applyAlignment="1">
      <alignment vertical="center"/>
    </xf>
    <xf numFmtId="0" fontId="54" fillId="0" borderId="28" xfId="16" applyFont="1" applyFill="1" applyBorder="1" applyAlignment="1">
      <alignment horizontal="left" wrapText="1"/>
    </xf>
    <xf numFmtId="171" fontId="56" fillId="0" borderId="30" xfId="21" applyNumberFormat="1" applyFont="1" applyFill="1" applyBorder="1" applyAlignment="1">
      <alignment horizontal="center"/>
    </xf>
    <xf numFmtId="171" fontId="56" fillId="0" borderId="35" xfId="21" applyNumberFormat="1" applyFont="1" applyFill="1" applyBorder="1"/>
    <xf numFmtId="171" fontId="56" fillId="0" borderId="8" xfId="21" applyNumberFormat="1" applyFont="1" applyFill="1" applyBorder="1"/>
    <xf numFmtId="170" fontId="54" fillId="0" borderId="10" xfId="24" applyNumberFormat="1" applyFont="1" applyFill="1" applyBorder="1"/>
    <xf numFmtId="170" fontId="54" fillId="0" borderId="13" xfId="24" applyNumberFormat="1" applyFont="1" applyFill="1" applyBorder="1"/>
    <xf numFmtId="170" fontId="54" fillId="0" borderId="12" xfId="24" applyNumberFormat="1" applyFont="1" applyFill="1" applyBorder="1"/>
    <xf numFmtId="170" fontId="54" fillId="0" borderId="40" xfId="24" applyNumberFormat="1" applyFont="1" applyFill="1" applyBorder="1"/>
    <xf numFmtId="170" fontId="54" fillId="0" borderId="75" xfId="21" applyNumberFormat="1" applyFont="1" applyFill="1" applyBorder="1"/>
    <xf numFmtId="170" fontId="54" fillId="0" borderId="39" xfId="21" applyNumberFormat="1" applyFont="1" applyFill="1" applyBorder="1"/>
    <xf numFmtId="170" fontId="54" fillId="0" borderId="45" xfId="9" applyNumberFormat="1" applyFont="1" applyFill="1" applyBorder="1"/>
    <xf numFmtId="170" fontId="54" fillId="0" borderId="64" xfId="9" applyNumberFormat="1" applyFont="1" applyFill="1" applyBorder="1"/>
    <xf numFmtId="170" fontId="54" fillId="0" borderId="41" xfId="9" applyNumberFormat="1" applyFont="1" applyFill="1" applyBorder="1"/>
    <xf numFmtId="170" fontId="54" fillId="0" borderId="33" xfId="21" applyNumberFormat="1" applyFont="1" applyFill="1" applyBorder="1"/>
    <xf numFmtId="171" fontId="54" fillId="0" borderId="3" xfId="21" applyNumberFormat="1" applyFont="1" applyFill="1" applyBorder="1"/>
    <xf numFmtId="170" fontId="54" fillId="0" borderId="73" xfId="21" applyNumberFormat="1" applyFont="1" applyFill="1" applyBorder="1"/>
    <xf numFmtId="170" fontId="56" fillId="0" borderId="39" xfId="16" applyNumberFormat="1" applyFont="1" applyFill="1" applyBorder="1"/>
    <xf numFmtId="10" fontId="54" fillId="0" borderId="39" xfId="25" applyNumberFormat="1" applyFont="1" applyFill="1" applyBorder="1" applyAlignment="1"/>
    <xf numFmtId="10" fontId="54" fillId="0" borderId="40" xfId="25" applyNumberFormat="1" applyFont="1" applyFill="1" applyBorder="1" applyAlignment="1"/>
    <xf numFmtId="9" fontId="56" fillId="0" borderId="60" xfId="1" applyFont="1" applyFill="1" applyBorder="1"/>
    <xf numFmtId="10" fontId="54" fillId="0" borderId="73" xfId="24" applyNumberFormat="1" applyFont="1" applyFill="1" applyBorder="1"/>
    <xf numFmtId="10" fontId="54" fillId="0" borderId="73" xfId="24" applyNumberFormat="1" applyFont="1" applyFill="1" applyBorder="1" applyAlignment="1">
      <alignment horizontal="right"/>
    </xf>
    <xf numFmtId="10" fontId="54" fillId="0" borderId="40" xfId="24" applyNumberFormat="1" applyFont="1" applyFill="1" applyBorder="1" applyAlignment="1">
      <alignment horizontal="right"/>
    </xf>
    <xf numFmtId="10" fontId="54" fillId="0" borderId="5" xfId="26" applyNumberFormat="1" applyFont="1" applyFill="1" applyBorder="1"/>
    <xf numFmtId="10" fontId="56" fillId="0" borderId="22" xfId="19" applyNumberFormat="1" applyFont="1" applyFill="1" applyBorder="1"/>
    <xf numFmtId="10" fontId="54" fillId="0" borderId="5" xfId="19" applyNumberFormat="1" applyFont="1" applyFill="1" applyBorder="1"/>
    <xf numFmtId="10" fontId="54" fillId="0" borderId="73" xfId="26" applyNumberFormat="1" applyFont="1" applyFill="1" applyBorder="1"/>
    <xf numFmtId="10" fontId="54" fillId="0" borderId="40" xfId="26" applyNumberFormat="1" applyFont="1" applyFill="1" applyBorder="1"/>
    <xf numFmtId="10" fontId="54" fillId="0" borderId="36" xfId="26" applyNumberFormat="1" applyFont="1" applyFill="1" applyBorder="1"/>
    <xf numFmtId="10" fontId="54" fillId="0" borderId="5" xfId="24" applyNumberFormat="1" applyFont="1" applyFill="1" applyBorder="1"/>
    <xf numFmtId="10" fontId="54" fillId="0" borderId="28" xfId="24" applyNumberFormat="1" applyFont="1" applyFill="1" applyBorder="1"/>
    <xf numFmtId="170" fontId="54" fillId="0" borderId="3" xfId="24" applyNumberFormat="1" applyFont="1" applyFill="1" applyBorder="1" applyAlignment="1">
      <alignment horizontal="center"/>
    </xf>
    <xf numFmtId="170" fontId="54" fillId="0" borderId="46" xfId="24" applyNumberFormat="1" applyFont="1" applyFill="1" applyBorder="1" applyAlignment="1">
      <alignment horizontal="center"/>
    </xf>
    <xf numFmtId="10" fontId="54" fillId="0" borderId="34" xfId="19" applyNumberFormat="1" applyFont="1" applyFill="1" applyBorder="1"/>
    <xf numFmtId="170" fontId="54" fillId="0" borderId="75" xfId="24" applyNumberFormat="1" applyFont="1" applyFill="1" applyBorder="1"/>
    <xf numFmtId="10" fontId="54" fillId="0" borderId="39" xfId="19" applyNumberFormat="1" applyFont="1" applyFill="1" applyBorder="1" applyAlignment="1">
      <alignment horizontal="center"/>
    </xf>
    <xf numFmtId="10" fontId="54" fillId="0" borderId="51" xfId="19" applyNumberFormat="1" applyFont="1" applyFill="1" applyBorder="1" applyAlignment="1">
      <alignment horizontal="center"/>
    </xf>
    <xf numFmtId="10" fontId="54" fillId="0" borderId="40" xfId="19" applyNumberFormat="1" applyFont="1" applyFill="1" applyBorder="1" applyAlignment="1">
      <alignment horizontal="center"/>
    </xf>
    <xf numFmtId="164" fontId="54" fillId="0" borderId="13" xfId="24" applyFont="1" applyFill="1" applyBorder="1"/>
    <xf numFmtId="170" fontId="56" fillId="0" borderId="64" xfId="24" applyNumberFormat="1" applyFont="1" applyFill="1" applyBorder="1"/>
    <xf numFmtId="170" fontId="56" fillId="0" borderId="21" xfId="24" applyNumberFormat="1" applyFont="1" applyFill="1" applyBorder="1"/>
    <xf numFmtId="170" fontId="0" fillId="0" borderId="21" xfId="24" applyNumberFormat="1" applyFont="1" applyFill="1" applyBorder="1"/>
    <xf numFmtId="168" fontId="2" fillId="0" borderId="0" xfId="0" applyNumberFormat="1" applyFont="1" applyFill="1" applyBorder="1" applyAlignment="1" applyProtection="1">
      <alignment horizontal="center" vertical="center" wrapText="1"/>
    </xf>
    <xf numFmtId="0" fontId="7" fillId="0" borderId="0" xfId="0" applyFont="1" applyFill="1" applyBorder="1"/>
    <xf numFmtId="0" fontId="12" fillId="0" borderId="0" xfId="0" applyFont="1" applyFill="1" applyBorder="1" applyAlignment="1">
      <alignment horizontal="center" vertical="center"/>
    </xf>
    <xf numFmtId="0" fontId="7" fillId="0" borderId="5" xfId="0" applyFont="1" applyFill="1" applyBorder="1"/>
    <xf numFmtId="0" fontId="0" fillId="0" borderId="0" xfId="0" applyFont="1" applyFill="1"/>
    <xf numFmtId="0" fontId="3" fillId="0" borderId="0" xfId="0" quotePrefix="1" applyFont="1" applyFill="1"/>
    <xf numFmtId="0" fontId="14" fillId="0" borderId="29" xfId="2" applyBorder="1" applyAlignment="1" applyProtection="1"/>
    <xf numFmtId="0" fontId="41" fillId="0" borderId="0" xfId="0" applyFont="1" applyFill="1" applyBorder="1" applyAlignment="1">
      <alignment horizontal="center" vertical="center"/>
    </xf>
    <xf numFmtId="0" fontId="6" fillId="3" borderId="0" xfId="0" applyFont="1" applyFill="1" applyBorder="1" applyAlignment="1">
      <alignment horizontal="center"/>
    </xf>
    <xf numFmtId="0" fontId="0" fillId="0" borderId="0" xfId="0" applyFont="1" applyAlignment="1"/>
    <xf numFmtId="0" fontId="6" fillId="3" borderId="0" xfId="2" applyFont="1" applyFill="1" applyBorder="1" applyAlignment="1">
      <alignment horizontal="center"/>
    </xf>
    <xf numFmtId="0" fontId="6" fillId="0" borderId="0" xfId="2" applyFont="1" applyAlignment="1"/>
    <xf numFmtId="0" fontId="6" fillId="2" borderId="0" xfId="2" applyFont="1" applyFill="1" applyBorder="1" applyAlignment="1">
      <alignment horizontal="center"/>
    </xf>
    <xf numFmtId="0" fontId="6" fillId="8" borderId="0" xfId="2" applyFont="1" applyFill="1" applyBorder="1" applyAlignment="1">
      <alignment horizontal="center"/>
    </xf>
    <xf numFmtId="0" fontId="6" fillId="8" borderId="0" xfId="2" applyFont="1" applyFill="1" applyAlignment="1"/>
    <xf numFmtId="0" fontId="24" fillId="10" borderId="59" xfId="16" applyFont="1" applyFill="1" applyBorder="1" applyAlignment="1">
      <alignment horizontal="center"/>
    </xf>
    <xf numFmtId="0" fontId="24" fillId="10" borderId="58" xfId="16" applyFont="1" applyFill="1" applyBorder="1" applyAlignment="1">
      <alignment horizontal="center"/>
    </xf>
    <xf numFmtId="49" fontId="24" fillId="10" borderId="24" xfId="16" applyNumberFormat="1" applyFont="1" applyFill="1" applyBorder="1" applyAlignment="1">
      <alignment horizontal="center"/>
    </xf>
    <xf numFmtId="49" fontId="44" fillId="10" borderId="26" xfId="16" applyNumberFormat="1" applyFill="1" applyBorder="1" applyAlignment="1">
      <alignment horizontal="center"/>
    </xf>
    <xf numFmtId="49" fontId="44" fillId="10" borderId="72" xfId="16" applyNumberFormat="1" applyFill="1" applyBorder="1" applyAlignment="1">
      <alignment horizontal="center"/>
    </xf>
    <xf numFmtId="49" fontId="44" fillId="10" borderId="34" xfId="16" applyNumberFormat="1" applyFill="1" applyBorder="1" applyAlignment="1">
      <alignment horizontal="center"/>
    </xf>
    <xf numFmtId="49" fontId="24" fillId="10" borderId="72" xfId="16" applyNumberFormat="1" applyFont="1" applyFill="1" applyBorder="1" applyAlignment="1">
      <alignment horizontal="center"/>
    </xf>
    <xf numFmtId="0" fontId="54" fillId="4" borderId="65" xfId="22" applyFont="1" applyFill="1" applyBorder="1" applyAlignment="1">
      <alignment horizontal="left" vertical="center" wrapText="1"/>
    </xf>
    <xf numFmtId="0" fontId="54" fillId="4" borderId="0" xfId="22" applyFont="1" applyFill="1" applyBorder="1" applyAlignment="1">
      <alignment horizontal="left" vertical="center" wrapText="1"/>
    </xf>
    <xf numFmtId="0" fontId="54" fillId="4" borderId="5" xfId="22" applyFont="1" applyFill="1" applyBorder="1" applyAlignment="1">
      <alignment horizontal="left" vertical="center" wrapText="1"/>
    </xf>
    <xf numFmtId="0" fontId="54" fillId="4" borderId="65" xfId="16" applyFont="1" applyFill="1" applyBorder="1" applyAlignment="1">
      <alignment horizontal="left" vertical="center" wrapText="1"/>
    </xf>
    <xf numFmtId="0" fontId="54" fillId="4" borderId="0" xfId="16" applyFont="1" applyFill="1" applyBorder="1" applyAlignment="1">
      <alignment horizontal="left" vertical="center" wrapText="1"/>
    </xf>
    <xf numFmtId="0" fontId="54" fillId="4" borderId="5" xfId="16" applyFont="1" applyFill="1" applyBorder="1" applyAlignment="1">
      <alignment horizontal="left" vertical="center" wrapText="1"/>
    </xf>
    <xf numFmtId="0" fontId="24" fillId="10" borderId="75" xfId="16" applyFont="1" applyFill="1" applyBorder="1" applyAlignment="1">
      <alignment horizontal="center"/>
    </xf>
    <xf numFmtId="0" fontId="24" fillId="10" borderId="39" xfId="16" applyFont="1" applyFill="1" applyBorder="1" applyAlignment="1">
      <alignment horizontal="center"/>
    </xf>
    <xf numFmtId="0" fontId="24" fillId="0" borderId="64" xfId="16" applyFont="1" applyBorder="1" applyAlignment="1">
      <alignment horizontal="center" vertical="center" wrapText="1"/>
    </xf>
    <xf numFmtId="0" fontId="24" fillId="0" borderId="41" xfId="16" applyFont="1" applyBorder="1" applyAlignment="1">
      <alignment horizontal="center" vertical="center" wrapText="1"/>
    </xf>
    <xf numFmtId="0" fontId="24" fillId="10" borderId="20" xfId="16" applyFont="1" applyFill="1" applyBorder="1" applyAlignment="1">
      <alignment horizontal="center"/>
    </xf>
    <xf numFmtId="0" fontId="24" fillId="10" borderId="61" xfId="16" applyFont="1" applyFill="1" applyBorder="1" applyAlignment="1">
      <alignment horizontal="center"/>
    </xf>
    <xf numFmtId="0" fontId="24" fillId="10" borderId="1" xfId="16" applyFont="1" applyFill="1" applyBorder="1" applyAlignment="1">
      <alignment horizontal="center"/>
    </xf>
    <xf numFmtId="0" fontId="24" fillId="10" borderId="3" xfId="16" applyFont="1" applyFill="1" applyBorder="1" applyAlignment="1">
      <alignment horizontal="center"/>
    </xf>
    <xf numFmtId="0" fontId="24" fillId="10" borderId="6" xfId="16" applyFont="1" applyFill="1" applyBorder="1" applyAlignment="1">
      <alignment horizontal="center" wrapText="1"/>
    </xf>
    <xf numFmtId="0" fontId="24" fillId="10" borderId="8" xfId="16" applyFont="1" applyFill="1" applyBorder="1" applyAlignment="1">
      <alignment horizontal="center" wrapText="1"/>
    </xf>
    <xf numFmtId="170" fontId="0" fillId="0" borderId="50" xfId="21" applyNumberFormat="1" applyFont="1" applyBorder="1" applyAlignment="1">
      <alignment horizontal="center"/>
    </xf>
    <xf numFmtId="170" fontId="0" fillId="0" borderId="51" xfId="21" applyNumberFormat="1" applyFont="1" applyBorder="1" applyAlignment="1">
      <alignment horizontal="center"/>
    </xf>
    <xf numFmtId="170" fontId="54" fillId="0" borderId="52" xfId="21" applyNumberFormat="1" applyFont="1" applyFill="1" applyBorder="1" applyAlignment="1">
      <alignment horizontal="center"/>
    </xf>
    <xf numFmtId="170" fontId="54" fillId="0" borderId="40" xfId="21" applyNumberFormat="1" applyFont="1" applyFill="1" applyBorder="1" applyAlignment="1">
      <alignment horizontal="center"/>
    </xf>
    <xf numFmtId="170" fontId="54" fillId="0" borderId="56" xfId="21" applyNumberFormat="1" applyFont="1" applyFill="1" applyBorder="1" applyAlignment="1">
      <alignment horizontal="center"/>
    </xf>
    <xf numFmtId="170" fontId="54" fillId="0" borderId="57" xfId="21" applyNumberFormat="1" applyFont="1" applyFill="1" applyBorder="1" applyAlignment="1">
      <alignment horizontal="center"/>
    </xf>
    <xf numFmtId="170" fontId="56" fillId="0" borderId="59" xfId="16" applyNumberFormat="1" applyFont="1" applyFill="1" applyBorder="1" applyAlignment="1">
      <alignment horizontal="center"/>
    </xf>
    <xf numFmtId="170" fontId="56" fillId="0" borderId="60" xfId="16" applyNumberFormat="1" applyFont="1" applyFill="1" applyBorder="1" applyAlignment="1">
      <alignment horizontal="center"/>
    </xf>
    <xf numFmtId="0" fontId="55" fillId="0" borderId="0" xfId="16" applyFont="1" applyFill="1" applyAlignment="1">
      <alignment horizontal="left"/>
    </xf>
    <xf numFmtId="0" fontId="54" fillId="0" borderId="65" xfId="22" applyFont="1" applyFill="1" applyBorder="1" applyAlignment="1">
      <alignment horizontal="justify" vertical="center" wrapText="1"/>
    </xf>
    <xf numFmtId="0" fontId="54" fillId="0" borderId="0" xfId="22" applyFont="1" applyFill="1" applyBorder="1" applyAlignment="1">
      <alignment horizontal="justify" vertical="center" wrapText="1"/>
    </xf>
    <xf numFmtId="0" fontId="54" fillId="0" borderId="5" xfId="22" applyFont="1" applyFill="1" applyBorder="1" applyAlignment="1">
      <alignment horizontal="justify" vertical="center" wrapText="1"/>
    </xf>
    <xf numFmtId="0" fontId="54" fillId="4" borderId="65" xfId="22" applyFont="1" applyFill="1" applyBorder="1" applyAlignment="1">
      <alignment horizontal="justify" vertical="center" wrapText="1"/>
    </xf>
    <xf numFmtId="0" fontId="54" fillId="4" borderId="0" xfId="22" applyFont="1" applyFill="1" applyBorder="1" applyAlignment="1">
      <alignment horizontal="justify" vertical="center" wrapText="1"/>
    </xf>
    <xf numFmtId="0" fontId="54" fillId="4" borderId="5" xfId="22" applyFont="1" applyFill="1" applyBorder="1" applyAlignment="1">
      <alignment horizontal="justify" vertical="center" wrapText="1"/>
    </xf>
    <xf numFmtId="0" fontId="50" fillId="0" borderId="44" xfId="11" applyFont="1" applyFill="1" applyBorder="1" applyAlignment="1" applyProtection="1">
      <alignment horizontal="left"/>
    </xf>
    <xf numFmtId="0" fontId="50" fillId="0" borderId="45" xfId="11" applyFont="1" applyFill="1" applyBorder="1" applyAlignment="1" applyProtection="1">
      <alignment horizontal="left"/>
    </xf>
    <xf numFmtId="0" fontId="50" fillId="0" borderId="46" xfId="11" applyFont="1" applyFill="1" applyBorder="1" applyAlignment="1" applyProtection="1">
      <alignment horizontal="left"/>
    </xf>
    <xf numFmtId="0" fontId="50" fillId="0" borderId="43" xfId="16" applyFont="1" applyBorder="1" applyAlignment="1">
      <alignment horizontal="left"/>
    </xf>
    <xf numFmtId="0" fontId="50" fillId="0" borderId="25" xfId="16" applyFont="1" applyBorder="1" applyAlignment="1">
      <alignment horizontal="left"/>
    </xf>
    <xf numFmtId="0" fontId="50" fillId="0" borderId="26" xfId="16" applyFont="1" applyBorder="1" applyAlignment="1">
      <alignment horizontal="left"/>
    </xf>
    <xf numFmtId="0" fontId="50" fillId="0" borderId="27" xfId="16" applyFont="1" applyBorder="1" applyAlignment="1">
      <alignment horizontal="left"/>
    </xf>
    <xf numFmtId="0" fontId="50" fillId="0" borderId="12" xfId="16" applyFont="1" applyBorder="1" applyAlignment="1">
      <alignment horizontal="left"/>
    </xf>
    <xf numFmtId="0" fontId="50" fillId="0" borderId="28" xfId="16" applyFont="1" applyBorder="1" applyAlignment="1">
      <alignment horizontal="left"/>
    </xf>
    <xf numFmtId="0" fontId="46" fillId="0" borderId="44" xfId="11" applyBorder="1" applyAlignment="1" applyProtection="1">
      <alignment horizontal="left"/>
    </xf>
    <xf numFmtId="0" fontId="46" fillId="0" borderId="45" xfId="11" applyBorder="1" applyAlignment="1" applyProtection="1">
      <alignment horizontal="left"/>
    </xf>
    <xf numFmtId="0" fontId="46" fillId="0" borderId="46" xfId="11" applyBorder="1" applyAlignment="1" applyProtection="1">
      <alignment horizontal="left"/>
    </xf>
    <xf numFmtId="0" fontId="46" fillId="0" borderId="43" xfId="11" applyFill="1" applyBorder="1" applyAlignment="1" applyProtection="1">
      <alignment horizontal="left"/>
    </xf>
    <xf numFmtId="0" fontId="46" fillId="0" borderId="25" xfId="11" applyFill="1" applyBorder="1" applyAlignment="1" applyProtection="1">
      <alignment horizontal="left"/>
    </xf>
    <xf numFmtId="0" fontId="46" fillId="0" borderId="26" xfId="11" applyFill="1" applyBorder="1" applyAlignment="1" applyProtection="1">
      <alignment horizontal="left"/>
    </xf>
    <xf numFmtId="0" fontId="40" fillId="0" borderId="0" xfId="0" applyFont="1" applyFill="1" applyBorder="1" applyAlignment="1">
      <alignment horizontal="left" vertical="center" wrapText="1"/>
    </xf>
  </cellXfs>
  <cellStyles count="27">
    <cellStyle name="Comma 2" xfId="3"/>
    <cellStyle name="Comma 2 2" xfId="10"/>
    <cellStyle name="Lien hypertexte" xfId="2" builtinId="8"/>
    <cellStyle name="Lien hypertexte 2" xfId="12"/>
    <cellStyle name="Lien hypertexte 3" xfId="11"/>
    <cellStyle name="Milliers" xfId="9" builtinId="3"/>
    <cellStyle name="Milliers 2 2" xfId="24"/>
    <cellStyle name="Milliers 2 3 7" xfId="21"/>
    <cellStyle name="Normal" xfId="0" builtinId="0"/>
    <cellStyle name="Normal 108" xfId="23"/>
    <cellStyle name="Normal 2" xfId="4"/>
    <cellStyle name="Normal 2 2" xfId="13"/>
    <cellStyle name="Normal 2 2 2" xfId="25"/>
    <cellStyle name="Normal 2 3 11" xfId="22"/>
    <cellStyle name="Normal 3" xfId="5"/>
    <cellStyle name="Normal 3 2" xfId="14"/>
    <cellStyle name="Normal 4" xfId="6"/>
    <cellStyle name="Normal 4 2" xfId="15"/>
    <cellStyle name="Normal 5" xfId="16"/>
    <cellStyle name="Normal 7" xfId="7"/>
    <cellStyle name="Normal 7 2" xfId="17"/>
    <cellStyle name="Pourcentage" xfId="1" builtinId="5"/>
    <cellStyle name="Pourcentage 2" xfId="19"/>
    <cellStyle name="Pourcentage 2 2" xfId="26"/>
    <cellStyle name="Pourcentage 3" xfId="18"/>
    <cellStyle name="Standard 3" xfId="8"/>
    <cellStyle name="Standard 3 2" xfId="20"/>
  </cellStyles>
  <dxfs count="0"/>
  <tableStyles count="0" defaultTableStyle="TableStyleMedium2" defaultPivotStyle="PivotStyleLight16"/>
  <colors>
    <mruColors>
      <color rgb="FF243386"/>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5.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2</xdr:col>
      <xdr:colOff>662940</xdr:colOff>
      <xdr:row>12</xdr:row>
      <xdr:rowOff>15241</xdr:rowOff>
    </xdr:from>
    <xdr:to>
      <xdr:col>8</xdr:col>
      <xdr:colOff>225008</xdr:colOff>
      <xdr:row>19</xdr:row>
      <xdr:rowOff>119744</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stretch>
          <a:fillRect/>
        </a:stretch>
      </xdr:blipFill>
      <xdr:spPr>
        <a:xfrm>
          <a:off x="2082165" y="2948941"/>
          <a:ext cx="4534118" cy="1470660"/>
        </a:xfrm>
        <a:prstGeom prst="rect">
          <a:avLst/>
        </a:prstGeom>
      </xdr:spPr>
    </xdr:pic>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vmlDrawing" Target="../drawings/vmlDrawing2.vml"/><Relationship Id="rId3" Type="http://schemas.openxmlformats.org/officeDocument/2006/relationships/hyperlink" Target="http://eur-lex.europa.eu/legal-content/EN/TXT/?uri=CELEX%3A32015R0061" TargetMode="External"/><Relationship Id="rId7" Type="http://schemas.openxmlformats.org/officeDocument/2006/relationships/printerSettings" Target="../printerSettings/printerSettings3.bin"/><Relationship Id="rId2" Type="http://schemas.openxmlformats.org/officeDocument/2006/relationships/hyperlink" Target="http://eur-lex.europa.eu/legal-content/en/TXT/?uri=celex%3A32013R0575" TargetMode="External"/><Relationship Id="rId1" Type="http://schemas.openxmlformats.org/officeDocument/2006/relationships/hyperlink" Target="http://eur-lex.europa.eu/legal-content/EN/TXT/?qid=1432731300799&amp;uri=CELEX:02009L0065-20140917" TargetMode="External"/><Relationship Id="rId6" Type="http://schemas.openxmlformats.org/officeDocument/2006/relationships/hyperlink" Target="https://www.coveredbondlabel.com/issuer/13/" TargetMode="External"/><Relationship Id="rId5" Type="http://schemas.openxmlformats.org/officeDocument/2006/relationships/hyperlink" Target="https://www.coveredbondlabel.com/issuer/13/" TargetMode="External"/><Relationship Id="rId4" Type="http://schemas.openxmlformats.org/officeDocument/2006/relationships/hyperlink" Target="http://www.creditmutuelcic-sfh.com/" TargetMode="Externa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hyperlink" Target="http://ecbc.hypo.org/Content/Default.asp" TargetMode="External"/><Relationship Id="rId2" Type="http://schemas.openxmlformats.org/officeDocument/2006/relationships/hyperlink" Target="http://www.creditmutuelcic-sfh.com/en/index.html" TargetMode="External"/><Relationship Id="rId1" Type="http://schemas.openxmlformats.org/officeDocument/2006/relationships/hyperlink" Target="https://www.bfcm.creditmutuel.fr/fr/index.html" TargetMode="External"/><Relationship Id="rId4"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A174"/>
  <sheetViews>
    <sheetView zoomScale="60" zoomScaleNormal="60" workbookViewId="0">
      <selection activeCell="A16" sqref="A16"/>
    </sheetView>
  </sheetViews>
  <sheetFormatPr baseColWidth="10" defaultColWidth="9.140625" defaultRowHeight="15"/>
  <cols>
    <col min="1" max="1" width="242" style="2" customWidth="1"/>
    <col min="2" max="16384" width="9.140625" style="2"/>
  </cols>
  <sheetData>
    <row r="1" spans="1:1" ht="31.5">
      <c r="A1" s="22" t="s">
        <v>1359</v>
      </c>
    </row>
    <row r="3" spans="1:1">
      <c r="A3" s="85"/>
    </row>
    <row r="4" spans="1:1" ht="34.5">
      <c r="A4" s="86" t="s">
        <v>1360</v>
      </c>
    </row>
    <row r="5" spans="1:1" ht="34.5">
      <c r="A5" s="86" t="s">
        <v>1361</v>
      </c>
    </row>
    <row r="6" spans="1:1" ht="34.5">
      <c r="A6" s="86" t="s">
        <v>1362</v>
      </c>
    </row>
    <row r="7" spans="1:1" ht="17.25">
      <c r="A7" s="86"/>
    </row>
    <row r="8" spans="1:1" ht="18.75">
      <c r="A8" s="87" t="s">
        <v>1363</v>
      </c>
    </row>
    <row r="9" spans="1:1" ht="34.5">
      <c r="A9" s="96" t="s">
        <v>1526</v>
      </c>
    </row>
    <row r="10" spans="1:1" ht="69">
      <c r="A10" s="89" t="s">
        <v>1364</v>
      </c>
    </row>
    <row r="11" spans="1:1" ht="34.5">
      <c r="A11" s="89" t="s">
        <v>1365</v>
      </c>
    </row>
    <row r="12" spans="1:1" ht="17.25">
      <c r="A12" s="89" t="s">
        <v>1366</v>
      </c>
    </row>
    <row r="13" spans="1:1" ht="17.25">
      <c r="A13" s="89" t="s">
        <v>1367</v>
      </c>
    </row>
    <row r="14" spans="1:1" ht="34.5">
      <c r="A14" s="89" t="s">
        <v>1368</v>
      </c>
    </row>
    <row r="15" spans="1:1" ht="17.25">
      <c r="A15" s="89"/>
    </row>
    <row r="16" spans="1:1" ht="18.75">
      <c r="A16" s="87" t="s">
        <v>1369</v>
      </c>
    </row>
    <row r="17" spans="1:1" ht="17.25">
      <c r="A17" s="90" t="s">
        <v>1370</v>
      </c>
    </row>
    <row r="18" spans="1:1" ht="34.5">
      <c r="A18" s="91" t="s">
        <v>1371</v>
      </c>
    </row>
    <row r="19" spans="1:1" ht="34.5">
      <c r="A19" s="91" t="s">
        <v>1372</v>
      </c>
    </row>
    <row r="20" spans="1:1" ht="51.75">
      <c r="A20" s="91" t="s">
        <v>1373</v>
      </c>
    </row>
    <row r="21" spans="1:1" ht="86.25">
      <c r="A21" s="91" t="s">
        <v>1374</v>
      </c>
    </row>
    <row r="22" spans="1:1" ht="51.75">
      <c r="A22" s="91" t="s">
        <v>1375</v>
      </c>
    </row>
    <row r="23" spans="1:1" ht="34.5">
      <c r="A23" s="91" t="s">
        <v>1376</v>
      </c>
    </row>
    <row r="24" spans="1:1" ht="17.25">
      <c r="A24" s="91" t="s">
        <v>1377</v>
      </c>
    </row>
    <row r="25" spans="1:1" ht="17.25">
      <c r="A25" s="90" t="s">
        <v>1378</v>
      </c>
    </row>
    <row r="26" spans="1:1" ht="51.75">
      <c r="A26" s="92" t="s">
        <v>1379</v>
      </c>
    </row>
    <row r="27" spans="1:1" ht="17.25">
      <c r="A27" s="92" t="s">
        <v>1380</v>
      </c>
    </row>
    <row r="28" spans="1:1" ht="17.25">
      <c r="A28" s="90" t="s">
        <v>1381</v>
      </c>
    </row>
    <row r="29" spans="1:1" ht="34.5">
      <c r="A29" s="91" t="s">
        <v>1382</v>
      </c>
    </row>
    <row r="30" spans="1:1" ht="34.5">
      <c r="A30" s="91" t="s">
        <v>1383</v>
      </c>
    </row>
    <row r="31" spans="1:1" ht="34.5">
      <c r="A31" s="91" t="s">
        <v>1384</v>
      </c>
    </row>
    <row r="32" spans="1:1" ht="34.5">
      <c r="A32" s="91" t="s">
        <v>1385</v>
      </c>
    </row>
    <row r="33" spans="1:1" ht="17.25">
      <c r="A33" s="91"/>
    </row>
    <row r="34" spans="1:1" ht="18.75">
      <c r="A34" s="87" t="s">
        <v>1386</v>
      </c>
    </row>
    <row r="35" spans="1:1" ht="17.25">
      <c r="A35" s="90" t="s">
        <v>1387</v>
      </c>
    </row>
    <row r="36" spans="1:1" ht="34.5">
      <c r="A36" s="91" t="s">
        <v>1388</v>
      </c>
    </row>
    <row r="37" spans="1:1" ht="34.5">
      <c r="A37" s="91" t="s">
        <v>1389</v>
      </c>
    </row>
    <row r="38" spans="1:1" ht="34.5">
      <c r="A38" s="91" t="s">
        <v>1390</v>
      </c>
    </row>
    <row r="39" spans="1:1" ht="17.25">
      <c r="A39" s="91" t="s">
        <v>1391</v>
      </c>
    </row>
    <row r="40" spans="1:1" ht="17.25">
      <c r="A40" s="91" t="s">
        <v>1392</v>
      </c>
    </row>
    <row r="41" spans="1:1" ht="17.25">
      <c r="A41" s="90" t="s">
        <v>1393</v>
      </c>
    </row>
    <row r="42" spans="1:1" ht="17.25">
      <c r="A42" s="91" t="s">
        <v>1394</v>
      </c>
    </row>
    <row r="43" spans="1:1" ht="17.25">
      <c r="A43" s="92" t="s">
        <v>1395</v>
      </c>
    </row>
    <row r="44" spans="1:1" ht="17.25">
      <c r="A44" s="90" t="s">
        <v>1396</v>
      </c>
    </row>
    <row r="45" spans="1:1" ht="34.5">
      <c r="A45" s="92" t="s">
        <v>1397</v>
      </c>
    </row>
    <row r="46" spans="1:1" ht="34.5">
      <c r="A46" s="91" t="s">
        <v>1398</v>
      </c>
    </row>
    <row r="47" spans="1:1" ht="34.5">
      <c r="A47" s="91" t="s">
        <v>1399</v>
      </c>
    </row>
    <row r="48" spans="1:1" ht="17.25">
      <c r="A48" s="91" t="s">
        <v>1400</v>
      </c>
    </row>
    <row r="49" spans="1:1" ht="17.25">
      <c r="A49" s="92" t="s">
        <v>1401</v>
      </c>
    </row>
    <row r="50" spans="1:1" ht="17.25">
      <c r="A50" s="90" t="s">
        <v>1402</v>
      </c>
    </row>
    <row r="51" spans="1:1" ht="34.5">
      <c r="A51" s="92" t="s">
        <v>1403</v>
      </c>
    </row>
    <row r="52" spans="1:1" ht="17.25">
      <c r="A52" s="91" t="s">
        <v>1404</v>
      </c>
    </row>
    <row r="53" spans="1:1" ht="34.5">
      <c r="A53" s="92" t="s">
        <v>1405</v>
      </c>
    </row>
    <row r="54" spans="1:1" ht="17.25">
      <c r="A54" s="90" t="s">
        <v>1406</v>
      </c>
    </row>
    <row r="55" spans="1:1" ht="17.25">
      <c r="A55" s="92" t="s">
        <v>1407</v>
      </c>
    </row>
    <row r="56" spans="1:1" ht="34.5">
      <c r="A56" s="91" t="s">
        <v>1408</v>
      </c>
    </row>
    <row r="57" spans="1:1" ht="17.25">
      <c r="A57" s="91" t="s">
        <v>1409</v>
      </c>
    </row>
    <row r="58" spans="1:1" ht="17.25">
      <c r="A58" s="91" t="s">
        <v>1410</v>
      </c>
    </row>
    <row r="59" spans="1:1" ht="17.25">
      <c r="A59" s="90" t="s">
        <v>1411</v>
      </c>
    </row>
    <row r="60" spans="1:1" ht="17.25">
      <c r="A60" s="91" t="s">
        <v>1412</v>
      </c>
    </row>
    <row r="61" spans="1:1" ht="17.25">
      <c r="A61" s="93"/>
    </row>
    <row r="62" spans="1:1" ht="18.75">
      <c r="A62" s="87" t="s">
        <v>1413</v>
      </c>
    </row>
    <row r="63" spans="1:1" ht="17.25">
      <c r="A63" s="90" t="s">
        <v>1414</v>
      </c>
    </row>
    <row r="64" spans="1:1" ht="34.5">
      <c r="A64" s="91" t="s">
        <v>1415</v>
      </c>
    </row>
    <row r="65" spans="1:1" ht="17.25">
      <c r="A65" s="91" t="s">
        <v>1416</v>
      </c>
    </row>
    <row r="66" spans="1:1" ht="34.5">
      <c r="A66" s="89" t="s">
        <v>1417</v>
      </c>
    </row>
    <row r="67" spans="1:1" ht="34.5">
      <c r="A67" s="89" t="s">
        <v>1418</v>
      </c>
    </row>
    <row r="68" spans="1:1" ht="34.5">
      <c r="A68" s="89" t="s">
        <v>1419</v>
      </c>
    </row>
    <row r="69" spans="1:1" ht="17.25">
      <c r="A69" s="94" t="s">
        <v>1420</v>
      </c>
    </row>
    <row r="70" spans="1:1" ht="51.75">
      <c r="A70" s="89" t="s">
        <v>1421</v>
      </c>
    </row>
    <row r="71" spans="1:1" ht="17.25">
      <c r="A71" s="89" t="s">
        <v>1422</v>
      </c>
    </row>
    <row r="72" spans="1:1" ht="17.25">
      <c r="A72" s="94" t="s">
        <v>1423</v>
      </c>
    </row>
    <row r="73" spans="1:1" ht="17.25">
      <c r="A73" s="89" t="s">
        <v>1424</v>
      </c>
    </row>
    <row r="74" spans="1:1" ht="17.25">
      <c r="A74" s="94" t="s">
        <v>1425</v>
      </c>
    </row>
    <row r="75" spans="1:1" ht="34.5">
      <c r="A75" s="89" t="s">
        <v>1426</v>
      </c>
    </row>
    <row r="76" spans="1:1" ht="17.25">
      <c r="A76" s="89" t="s">
        <v>1427</v>
      </c>
    </row>
    <row r="77" spans="1:1" ht="51.75">
      <c r="A77" s="89" t="s">
        <v>1428</v>
      </c>
    </row>
    <row r="78" spans="1:1" ht="17.25">
      <c r="A78" s="94" t="s">
        <v>1429</v>
      </c>
    </row>
    <row r="79" spans="1:1" ht="17.25">
      <c r="A79" s="88" t="s">
        <v>1430</v>
      </c>
    </row>
    <row r="80" spans="1:1" ht="17.25">
      <c r="A80" s="94" t="s">
        <v>1431</v>
      </c>
    </row>
    <row r="81" spans="1:1" ht="34.5">
      <c r="A81" s="89" t="s">
        <v>1432</v>
      </c>
    </row>
    <row r="82" spans="1:1" ht="34.5">
      <c r="A82" s="89" t="s">
        <v>1433</v>
      </c>
    </row>
    <row r="83" spans="1:1" ht="34.5">
      <c r="A83" s="89" t="s">
        <v>1434</v>
      </c>
    </row>
    <row r="84" spans="1:1" ht="34.5">
      <c r="A84" s="89" t="s">
        <v>1435</v>
      </c>
    </row>
    <row r="85" spans="1:1" ht="34.5">
      <c r="A85" s="89" t="s">
        <v>1436</v>
      </c>
    </row>
    <row r="86" spans="1:1" ht="17.25">
      <c r="A86" s="94" t="s">
        <v>1437</v>
      </c>
    </row>
    <row r="87" spans="1:1" ht="17.25">
      <c r="A87" s="89" t="s">
        <v>1438</v>
      </c>
    </row>
    <row r="88" spans="1:1" ht="34.5">
      <c r="A88" s="89" t="s">
        <v>1439</v>
      </c>
    </row>
    <row r="89" spans="1:1" ht="17.25">
      <c r="A89" s="94" t="s">
        <v>1440</v>
      </c>
    </row>
    <row r="90" spans="1:1" ht="34.5">
      <c r="A90" s="89" t="s">
        <v>1441</v>
      </c>
    </row>
    <row r="91" spans="1:1" ht="17.25">
      <c r="A91" s="94" t="s">
        <v>1442</v>
      </c>
    </row>
    <row r="92" spans="1:1" ht="17.25">
      <c r="A92" s="88" t="s">
        <v>1443</v>
      </c>
    </row>
    <row r="93" spans="1:1" ht="17.25">
      <c r="A93" s="89" t="s">
        <v>1444</v>
      </c>
    </row>
    <row r="94" spans="1:1" ht="17.25">
      <c r="A94" s="89"/>
    </row>
    <row r="95" spans="1:1" ht="18.75">
      <c r="A95" s="87" t="s">
        <v>1445</v>
      </c>
    </row>
    <row r="96" spans="1:1" ht="34.5">
      <c r="A96" s="88" t="s">
        <v>1446</v>
      </c>
    </row>
    <row r="97" spans="1:1" ht="17.25">
      <c r="A97" s="88" t="s">
        <v>1447</v>
      </c>
    </row>
    <row r="98" spans="1:1" ht="17.25">
      <c r="A98" s="94" t="s">
        <v>1448</v>
      </c>
    </row>
    <row r="99" spans="1:1" ht="17.25">
      <c r="A99" s="86" t="s">
        <v>1449</v>
      </c>
    </row>
    <row r="100" spans="1:1" ht="17.25">
      <c r="A100" s="89" t="s">
        <v>1450</v>
      </c>
    </row>
    <row r="101" spans="1:1" ht="17.25">
      <c r="A101" s="89" t="s">
        <v>1451</v>
      </c>
    </row>
    <row r="102" spans="1:1" ht="17.25">
      <c r="A102" s="89" t="s">
        <v>1452</v>
      </c>
    </row>
    <row r="103" spans="1:1" ht="17.25">
      <c r="A103" s="89" t="s">
        <v>1453</v>
      </c>
    </row>
    <row r="104" spans="1:1" ht="34.5">
      <c r="A104" s="89" t="s">
        <v>1454</v>
      </c>
    </row>
    <row r="105" spans="1:1" ht="17.25">
      <c r="A105" s="86" t="s">
        <v>1455</v>
      </c>
    </row>
    <row r="106" spans="1:1" ht="17.25">
      <c r="A106" s="89" t="s">
        <v>1456</v>
      </c>
    </row>
    <row r="107" spans="1:1" ht="17.25">
      <c r="A107" s="89" t="s">
        <v>1457</v>
      </c>
    </row>
    <row r="108" spans="1:1" ht="17.25">
      <c r="A108" s="89" t="s">
        <v>1458</v>
      </c>
    </row>
    <row r="109" spans="1:1" ht="17.25">
      <c r="A109" s="89" t="s">
        <v>1459</v>
      </c>
    </row>
    <row r="110" spans="1:1" ht="17.25">
      <c r="A110" s="89" t="s">
        <v>1460</v>
      </c>
    </row>
    <row r="111" spans="1:1" ht="17.25">
      <c r="A111" s="89" t="s">
        <v>1461</v>
      </c>
    </row>
    <row r="112" spans="1:1" ht="17.25">
      <c r="A112" s="94" t="s">
        <v>1462</v>
      </c>
    </row>
    <row r="113" spans="1:1" ht="17.25">
      <c r="A113" s="89" t="s">
        <v>1463</v>
      </c>
    </row>
    <row r="114" spans="1:1" ht="17.25">
      <c r="A114" s="86" t="s">
        <v>1464</v>
      </c>
    </row>
    <row r="115" spans="1:1" ht="17.25">
      <c r="A115" s="89" t="s">
        <v>1465</v>
      </c>
    </row>
    <row r="116" spans="1:1" ht="17.25">
      <c r="A116" s="89" t="s">
        <v>1466</v>
      </c>
    </row>
    <row r="117" spans="1:1" ht="17.25">
      <c r="A117" s="86" t="s">
        <v>1467</v>
      </c>
    </row>
    <row r="118" spans="1:1" ht="17.25">
      <c r="A118" s="89" t="s">
        <v>1468</v>
      </c>
    </row>
    <row r="119" spans="1:1" ht="17.25">
      <c r="A119" s="89" t="s">
        <v>1469</v>
      </c>
    </row>
    <row r="120" spans="1:1" ht="17.25">
      <c r="A120" s="89" t="s">
        <v>1470</v>
      </c>
    </row>
    <row r="121" spans="1:1" ht="17.25">
      <c r="A121" s="94" t="s">
        <v>1471</v>
      </c>
    </row>
    <row r="122" spans="1:1" ht="17.25">
      <c r="A122" s="86" t="s">
        <v>1472</v>
      </c>
    </row>
    <row r="123" spans="1:1" ht="17.25">
      <c r="A123" s="86" t="s">
        <v>1473</v>
      </c>
    </row>
    <row r="124" spans="1:1" ht="17.25">
      <c r="A124" s="89" t="s">
        <v>1474</v>
      </c>
    </row>
    <row r="125" spans="1:1" ht="17.25">
      <c r="A125" s="89" t="s">
        <v>1475</v>
      </c>
    </row>
    <row r="126" spans="1:1" ht="17.25">
      <c r="A126" s="89" t="s">
        <v>1476</v>
      </c>
    </row>
    <row r="127" spans="1:1" ht="17.25">
      <c r="A127" s="89" t="s">
        <v>1477</v>
      </c>
    </row>
    <row r="128" spans="1:1" ht="17.25">
      <c r="A128" s="89" t="s">
        <v>1478</v>
      </c>
    </row>
    <row r="129" spans="1:1" ht="17.25">
      <c r="A129" s="94" t="s">
        <v>1479</v>
      </c>
    </row>
    <row r="130" spans="1:1" ht="34.5">
      <c r="A130" s="89" t="s">
        <v>1480</v>
      </c>
    </row>
    <row r="131" spans="1:1" ht="69">
      <c r="A131" s="89" t="s">
        <v>1481</v>
      </c>
    </row>
    <row r="132" spans="1:1" ht="34.5">
      <c r="A132" s="89" t="s">
        <v>1482</v>
      </c>
    </row>
    <row r="133" spans="1:1" ht="17.25">
      <c r="A133" s="94" t="s">
        <v>1483</v>
      </c>
    </row>
    <row r="134" spans="1:1" ht="34.5">
      <c r="A134" s="86" t="s">
        <v>1484</v>
      </c>
    </row>
    <row r="135" spans="1:1" ht="17.25">
      <c r="A135" s="86"/>
    </row>
    <row r="136" spans="1:1" ht="18.75">
      <c r="A136" s="87" t="s">
        <v>1485</v>
      </c>
    </row>
    <row r="137" spans="1:1" ht="17.25">
      <c r="A137" s="89" t="s">
        <v>1486</v>
      </c>
    </row>
    <row r="138" spans="1:1" ht="34.5">
      <c r="A138" s="91" t="s">
        <v>1487</v>
      </c>
    </row>
    <row r="139" spans="1:1" ht="34.5">
      <c r="A139" s="91" t="s">
        <v>1488</v>
      </c>
    </row>
    <row r="140" spans="1:1" ht="17.25">
      <c r="A140" s="90" t="s">
        <v>1489</v>
      </c>
    </row>
    <row r="141" spans="1:1" ht="17.25">
      <c r="A141" s="95" t="s">
        <v>1490</v>
      </c>
    </row>
    <row r="142" spans="1:1" ht="34.5">
      <c r="A142" s="92" t="s">
        <v>1491</v>
      </c>
    </row>
    <row r="143" spans="1:1" ht="17.25">
      <c r="A143" s="91" t="s">
        <v>1492</v>
      </c>
    </row>
    <row r="144" spans="1:1" ht="17.25">
      <c r="A144" s="91" t="s">
        <v>1493</v>
      </c>
    </row>
    <row r="145" spans="1:1" ht="17.25">
      <c r="A145" s="95" t="s">
        <v>1494</v>
      </c>
    </row>
    <row r="146" spans="1:1" ht="17.25">
      <c r="A146" s="90" t="s">
        <v>1495</v>
      </c>
    </row>
    <row r="147" spans="1:1" ht="17.25">
      <c r="A147" s="95" t="s">
        <v>1496</v>
      </c>
    </row>
    <row r="148" spans="1:1" ht="17.25">
      <c r="A148" s="91" t="s">
        <v>1497</v>
      </c>
    </row>
    <row r="149" spans="1:1" ht="17.25">
      <c r="A149" s="91" t="s">
        <v>1498</v>
      </c>
    </row>
    <row r="150" spans="1:1" ht="17.25">
      <c r="A150" s="91" t="s">
        <v>1499</v>
      </c>
    </row>
    <row r="151" spans="1:1" ht="34.5">
      <c r="A151" s="95" t="s">
        <v>1500</v>
      </c>
    </row>
    <row r="152" spans="1:1" ht="17.25">
      <c r="A152" s="90" t="s">
        <v>1501</v>
      </c>
    </row>
    <row r="153" spans="1:1" ht="17.25">
      <c r="A153" s="91" t="s">
        <v>1502</v>
      </c>
    </row>
    <row r="154" spans="1:1" ht="17.25">
      <c r="A154" s="91" t="s">
        <v>1503</v>
      </c>
    </row>
    <row r="155" spans="1:1" ht="17.25">
      <c r="A155" s="91" t="s">
        <v>1504</v>
      </c>
    </row>
    <row r="156" spans="1:1" ht="17.25">
      <c r="A156" s="91" t="s">
        <v>1505</v>
      </c>
    </row>
    <row r="157" spans="1:1" ht="34.5">
      <c r="A157" s="91" t="s">
        <v>1506</v>
      </c>
    </row>
    <row r="158" spans="1:1" ht="34.5">
      <c r="A158" s="91" t="s">
        <v>1507</v>
      </c>
    </row>
    <row r="159" spans="1:1" ht="17.25">
      <c r="A159" s="90" t="s">
        <v>1508</v>
      </c>
    </row>
    <row r="160" spans="1:1" ht="34.5">
      <c r="A160" s="91" t="s">
        <v>1509</v>
      </c>
    </row>
    <row r="161" spans="1:1" ht="34.5">
      <c r="A161" s="91" t="s">
        <v>1510</v>
      </c>
    </row>
    <row r="162" spans="1:1" ht="17.25">
      <c r="A162" s="91" t="s">
        <v>1511</v>
      </c>
    </row>
    <row r="163" spans="1:1" ht="17.25">
      <c r="A163" s="90" t="s">
        <v>1512</v>
      </c>
    </row>
    <row r="164" spans="1:1" ht="34.5">
      <c r="A164" s="97" t="s">
        <v>1527</v>
      </c>
    </row>
    <row r="165" spans="1:1" ht="34.5">
      <c r="A165" s="91" t="s">
        <v>1513</v>
      </c>
    </row>
    <row r="166" spans="1:1" ht="17.25">
      <c r="A166" s="90" t="s">
        <v>1514</v>
      </c>
    </row>
    <row r="167" spans="1:1" ht="17.25">
      <c r="A167" s="91" t="s">
        <v>1515</v>
      </c>
    </row>
    <row r="168" spans="1:1" ht="17.25">
      <c r="A168" s="90" t="s">
        <v>1516</v>
      </c>
    </row>
    <row r="169" spans="1:1" ht="17.25">
      <c r="A169" s="92" t="s">
        <v>1517</v>
      </c>
    </row>
    <row r="170" spans="1:1" ht="17.25">
      <c r="A170" s="92"/>
    </row>
    <row r="171" spans="1:1" ht="17.25">
      <c r="A171" s="92"/>
    </row>
    <row r="172" spans="1:1" ht="17.25">
      <c r="A172" s="92"/>
    </row>
    <row r="173" spans="1:1" ht="17.25">
      <c r="A173" s="92"/>
    </row>
    <row r="174" spans="1:1" ht="17.25">
      <c r="A174" s="92"/>
    </row>
  </sheetData>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rowBreaks count="1" manualBreakCount="1">
    <brk id="14" man="1"/>
  </rowBreaks>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847A75"/>
  </sheetPr>
  <dimension ref="A1:R40"/>
  <sheetViews>
    <sheetView tabSelected="1" zoomScale="80" zoomScaleNormal="80" workbookViewId="0">
      <selection activeCell="H9" sqref="H9"/>
    </sheetView>
  </sheetViews>
  <sheetFormatPr baseColWidth="10" defaultColWidth="9.140625" defaultRowHeight="15"/>
  <cols>
    <col min="1" max="1" width="9.140625" style="2"/>
    <col min="2" max="10" width="12.42578125" style="2" customWidth="1"/>
    <col min="11" max="18" width="9.140625" style="2"/>
  </cols>
  <sheetData>
    <row r="1" spans="2:16" ht="15.75" thickBot="1"/>
    <row r="2" spans="2:16">
      <c r="B2" s="3"/>
      <c r="C2" s="4"/>
      <c r="D2" s="4"/>
      <c r="E2" s="4"/>
      <c r="F2" s="4"/>
      <c r="G2" s="4"/>
      <c r="H2" s="4"/>
      <c r="I2" s="4"/>
      <c r="J2" s="5"/>
    </row>
    <row r="3" spans="2:16">
      <c r="B3" s="6"/>
      <c r="C3" s="7"/>
      <c r="D3" s="7"/>
      <c r="E3" s="7"/>
      <c r="F3" s="7"/>
      <c r="G3" s="7"/>
      <c r="H3" s="7"/>
      <c r="I3" s="7"/>
      <c r="J3" s="8"/>
    </row>
    <row r="4" spans="2:16">
      <c r="B4" s="6"/>
      <c r="C4" s="7"/>
      <c r="D4" s="7"/>
      <c r="E4" s="7"/>
      <c r="F4" s="7"/>
      <c r="G4" s="7"/>
      <c r="H4" s="7"/>
      <c r="I4" s="7"/>
      <c r="J4" s="8"/>
    </row>
    <row r="5" spans="2:16" ht="31.5">
      <c r="B5" s="6"/>
      <c r="C5" s="7"/>
      <c r="D5" s="7"/>
      <c r="E5" s="9"/>
      <c r="F5" s="10" t="s">
        <v>13</v>
      </c>
      <c r="G5" s="7"/>
      <c r="H5" s="7"/>
      <c r="I5" s="7"/>
      <c r="J5" s="8"/>
    </row>
    <row r="6" spans="2:16" ht="41.25" customHeight="1">
      <c r="B6" s="6"/>
      <c r="C6" s="7"/>
      <c r="D6" s="7"/>
      <c r="E6" s="649" t="s">
        <v>1691</v>
      </c>
      <c r="F6" s="649"/>
      <c r="G6" s="649"/>
      <c r="H6" s="7"/>
      <c r="I6" s="7"/>
      <c r="J6" s="8"/>
    </row>
    <row r="7" spans="2:16" ht="26.25">
      <c r="B7" s="6"/>
      <c r="C7" s="7"/>
      <c r="D7" s="7"/>
      <c r="E7" s="7"/>
      <c r="F7" s="11" t="s">
        <v>547</v>
      </c>
      <c r="G7" s="7"/>
      <c r="H7" s="7"/>
      <c r="I7" s="7"/>
      <c r="J7" s="8"/>
    </row>
    <row r="8" spans="2:16" ht="26.25">
      <c r="B8" s="6"/>
      <c r="C8" s="7"/>
      <c r="D8" s="7"/>
      <c r="E8" s="7"/>
      <c r="F8" s="11" t="s">
        <v>1692</v>
      </c>
      <c r="G8" s="7"/>
      <c r="H8" s="7"/>
      <c r="I8" s="7"/>
      <c r="J8" s="8"/>
    </row>
    <row r="9" spans="2:16" ht="21">
      <c r="B9" s="6"/>
      <c r="C9" s="7"/>
      <c r="D9" s="643"/>
      <c r="E9" s="643"/>
      <c r="F9" s="644" t="s">
        <v>2103</v>
      </c>
      <c r="G9" s="643"/>
      <c r="H9" s="643"/>
      <c r="I9" s="643"/>
      <c r="J9" s="645"/>
      <c r="K9" s="646"/>
      <c r="L9" s="647"/>
      <c r="M9" s="646"/>
      <c r="N9" s="646"/>
      <c r="O9" s="646"/>
      <c r="P9" s="646"/>
    </row>
    <row r="10" spans="2:16" ht="21">
      <c r="B10" s="6"/>
      <c r="C10" s="7"/>
      <c r="D10" s="7"/>
      <c r="E10" s="7"/>
      <c r="F10" s="12" t="s">
        <v>2100</v>
      </c>
      <c r="G10" s="7"/>
      <c r="H10" s="7"/>
      <c r="I10" s="7"/>
      <c r="J10" s="8"/>
    </row>
    <row r="11" spans="2:16" ht="21">
      <c r="B11" s="6"/>
      <c r="C11" s="7"/>
      <c r="D11" s="7"/>
      <c r="E11" s="7"/>
      <c r="F11" s="12"/>
      <c r="G11" s="7"/>
      <c r="H11" s="7"/>
      <c r="I11" s="7"/>
      <c r="J11" s="8"/>
    </row>
    <row r="12" spans="2:16">
      <c r="B12" s="6"/>
      <c r="C12" s="7"/>
      <c r="D12" s="7"/>
      <c r="E12" s="7"/>
      <c r="F12" s="7"/>
      <c r="G12" s="7"/>
      <c r="H12" s="7"/>
      <c r="I12" s="7"/>
      <c r="J12" s="8"/>
    </row>
    <row r="13" spans="2:16">
      <c r="B13" s="6"/>
      <c r="C13" s="7"/>
      <c r="D13" s="7"/>
      <c r="E13" s="7"/>
      <c r="F13" s="7"/>
      <c r="G13" s="7"/>
      <c r="H13" s="7"/>
      <c r="I13" s="7"/>
      <c r="J13" s="8"/>
    </row>
    <row r="14" spans="2:16">
      <c r="B14" s="6"/>
      <c r="C14" s="7"/>
      <c r="D14" s="7"/>
      <c r="E14" s="7"/>
      <c r="F14" s="7"/>
      <c r="G14" s="7"/>
      <c r="H14" s="7"/>
      <c r="I14" s="7"/>
      <c r="J14" s="8"/>
    </row>
    <row r="15" spans="2:16">
      <c r="B15" s="6"/>
      <c r="C15" s="7"/>
      <c r="D15" s="7"/>
      <c r="E15" s="7"/>
      <c r="F15" s="7"/>
      <c r="G15" s="7"/>
      <c r="H15" s="7"/>
      <c r="I15" s="7"/>
      <c r="J15" s="8"/>
    </row>
    <row r="16" spans="2:16">
      <c r="B16" s="6"/>
      <c r="C16" s="7"/>
      <c r="D16" s="7"/>
      <c r="E16" s="7"/>
      <c r="F16" s="7"/>
      <c r="G16" s="7"/>
      <c r="H16" s="7"/>
      <c r="I16" s="7"/>
      <c r="J16" s="8"/>
    </row>
    <row r="17" spans="2:10">
      <c r="B17" s="6"/>
      <c r="C17" s="7"/>
      <c r="D17" s="7"/>
      <c r="E17" s="7"/>
      <c r="F17" s="7"/>
      <c r="G17" s="7"/>
      <c r="H17" s="7"/>
      <c r="I17" s="7"/>
      <c r="J17" s="8"/>
    </row>
    <row r="18" spans="2:10">
      <c r="B18" s="6"/>
      <c r="C18" s="7"/>
      <c r="D18" s="7"/>
      <c r="E18" s="7"/>
      <c r="F18" s="7"/>
      <c r="G18" s="7"/>
      <c r="H18" s="7"/>
      <c r="I18" s="7"/>
      <c r="J18" s="8"/>
    </row>
    <row r="19" spans="2:10">
      <c r="B19" s="6"/>
      <c r="C19" s="7"/>
      <c r="D19" s="7"/>
      <c r="E19" s="7"/>
      <c r="F19" s="7"/>
      <c r="G19" s="7"/>
      <c r="H19" s="7"/>
      <c r="I19" s="7"/>
      <c r="J19" s="8"/>
    </row>
    <row r="20" spans="2:10">
      <c r="B20" s="6"/>
      <c r="C20" s="7"/>
      <c r="D20" s="7"/>
      <c r="E20" s="7"/>
      <c r="F20" s="7"/>
      <c r="G20" s="7"/>
      <c r="H20" s="7"/>
      <c r="I20" s="7"/>
      <c r="J20" s="8"/>
    </row>
    <row r="21" spans="2:10">
      <c r="B21" s="6"/>
      <c r="C21" s="7"/>
      <c r="D21" s="7"/>
      <c r="E21" s="7"/>
      <c r="F21" s="7"/>
      <c r="G21" s="7"/>
      <c r="H21" s="7"/>
      <c r="I21" s="7"/>
      <c r="J21" s="8"/>
    </row>
    <row r="22" spans="2:10">
      <c r="B22" s="6"/>
      <c r="C22" s="7"/>
      <c r="D22" s="7"/>
      <c r="E22" s="7"/>
      <c r="F22" s="13" t="s">
        <v>14</v>
      </c>
      <c r="G22" s="7"/>
      <c r="H22" s="7"/>
      <c r="I22" s="7"/>
      <c r="J22" s="8"/>
    </row>
    <row r="23" spans="2:10">
      <c r="B23" s="6"/>
      <c r="C23" s="7"/>
      <c r="D23" s="7"/>
      <c r="E23" s="7"/>
      <c r="F23" s="14"/>
      <c r="G23" s="7"/>
      <c r="H23" s="7"/>
      <c r="I23" s="7"/>
      <c r="J23" s="8"/>
    </row>
    <row r="24" spans="2:10">
      <c r="B24" s="6"/>
      <c r="C24" s="7"/>
      <c r="D24" s="654" t="s">
        <v>15</v>
      </c>
      <c r="E24" s="653" t="s">
        <v>16</v>
      </c>
      <c r="F24" s="653"/>
      <c r="G24" s="653"/>
      <c r="H24" s="653"/>
      <c r="I24" s="7"/>
      <c r="J24" s="8"/>
    </row>
    <row r="25" spans="2:10">
      <c r="B25" s="6"/>
      <c r="C25" s="7"/>
      <c r="D25" s="7"/>
      <c r="E25" s="15"/>
      <c r="F25" s="15"/>
      <c r="G25" s="15"/>
      <c r="H25" s="7"/>
      <c r="I25" s="7"/>
      <c r="J25" s="8"/>
    </row>
    <row r="26" spans="2:10">
      <c r="B26" s="6"/>
      <c r="C26" s="7"/>
      <c r="D26" s="654" t="s">
        <v>17</v>
      </c>
      <c r="E26" s="653"/>
      <c r="F26" s="653"/>
      <c r="G26" s="653"/>
      <c r="H26" s="653"/>
      <c r="I26" s="7"/>
      <c r="J26" s="8"/>
    </row>
    <row r="27" spans="2:10">
      <c r="B27" s="6"/>
      <c r="C27" s="7"/>
      <c r="D27" s="16"/>
      <c r="E27" s="16"/>
      <c r="F27" s="16"/>
      <c r="G27" s="16"/>
      <c r="H27" s="16"/>
      <c r="I27" s="7"/>
      <c r="J27" s="8"/>
    </row>
    <row r="28" spans="2:10">
      <c r="B28" s="6"/>
      <c r="C28" s="7"/>
      <c r="D28" s="655" t="s">
        <v>18</v>
      </c>
      <c r="E28" s="656" t="s">
        <v>16</v>
      </c>
      <c r="F28" s="656"/>
      <c r="G28" s="656"/>
      <c r="H28" s="656"/>
      <c r="I28" s="7"/>
      <c r="J28" s="8"/>
    </row>
    <row r="29" spans="2:10">
      <c r="B29" s="6"/>
      <c r="C29" s="7"/>
      <c r="D29" s="16"/>
      <c r="E29" s="16"/>
      <c r="F29" s="16"/>
      <c r="G29" s="16"/>
      <c r="H29" s="16"/>
      <c r="I29" s="7"/>
      <c r="J29" s="8"/>
    </row>
    <row r="30" spans="2:10">
      <c r="B30" s="6"/>
      <c r="C30" s="7"/>
      <c r="D30" s="655" t="s">
        <v>19</v>
      </c>
      <c r="E30" s="656" t="s">
        <v>16</v>
      </c>
      <c r="F30" s="656"/>
      <c r="G30" s="656"/>
      <c r="H30" s="656"/>
      <c r="I30" s="7"/>
      <c r="J30" s="8"/>
    </row>
    <row r="31" spans="2:10">
      <c r="B31" s="6"/>
      <c r="C31" s="7"/>
      <c r="D31" s="16"/>
      <c r="E31" s="16"/>
      <c r="F31" s="16"/>
      <c r="G31" s="16"/>
      <c r="H31" s="16"/>
      <c r="I31" s="7"/>
      <c r="J31" s="8"/>
    </row>
    <row r="32" spans="2:10">
      <c r="B32" s="6"/>
      <c r="C32" s="7"/>
      <c r="D32" s="654" t="s">
        <v>20</v>
      </c>
      <c r="E32" s="653" t="s">
        <v>16</v>
      </c>
      <c r="F32" s="653"/>
      <c r="G32" s="653"/>
      <c r="H32" s="653"/>
      <c r="I32" s="7"/>
      <c r="J32" s="8"/>
    </row>
    <row r="33" spans="2:10">
      <c r="B33" s="6"/>
      <c r="C33" s="7"/>
      <c r="D33" s="15"/>
      <c r="E33" s="15"/>
      <c r="F33" s="15"/>
      <c r="G33" s="15"/>
      <c r="H33" s="15"/>
      <c r="I33" s="7"/>
      <c r="J33" s="8"/>
    </row>
    <row r="34" spans="2:10">
      <c r="B34" s="6"/>
      <c r="C34" s="7"/>
      <c r="D34" s="654" t="s">
        <v>21</v>
      </c>
      <c r="E34" s="653" t="s">
        <v>16</v>
      </c>
      <c r="F34" s="653"/>
      <c r="G34" s="653"/>
      <c r="H34" s="653"/>
      <c r="I34" s="7"/>
      <c r="J34" s="8"/>
    </row>
    <row r="35" spans="2:10">
      <c r="B35" s="6"/>
      <c r="C35" s="7"/>
      <c r="D35" s="7"/>
      <c r="E35" s="7"/>
      <c r="F35" s="7"/>
      <c r="G35" s="7"/>
      <c r="H35" s="7"/>
      <c r="I35" s="7"/>
      <c r="J35" s="8"/>
    </row>
    <row r="36" spans="2:10">
      <c r="B36" s="6"/>
      <c r="C36" s="7"/>
      <c r="D36" s="652" t="s">
        <v>1982</v>
      </c>
      <c r="E36" s="653"/>
      <c r="F36" s="653"/>
      <c r="G36" s="653"/>
      <c r="H36" s="653"/>
      <c r="I36" s="7"/>
      <c r="J36" s="8"/>
    </row>
    <row r="37" spans="2:10">
      <c r="B37" s="6"/>
      <c r="C37" s="7"/>
      <c r="D37" s="7"/>
      <c r="E37" s="7"/>
      <c r="F37" s="14"/>
      <c r="G37" s="7"/>
      <c r="H37" s="7"/>
      <c r="I37" s="7"/>
      <c r="J37" s="8"/>
    </row>
    <row r="38" spans="2:10">
      <c r="B38" s="6"/>
      <c r="C38" s="7"/>
      <c r="D38" s="650" t="s">
        <v>1646</v>
      </c>
      <c r="E38" s="651"/>
      <c r="F38" s="651"/>
      <c r="G38" s="651"/>
      <c r="H38" s="651"/>
      <c r="I38" s="7"/>
      <c r="J38" s="8"/>
    </row>
    <row r="39" spans="2:10">
      <c r="B39" s="6"/>
      <c r="C39" s="7"/>
      <c r="D39" s="102"/>
      <c r="E39" s="102"/>
      <c r="F39" s="102"/>
      <c r="G39" s="102"/>
      <c r="H39" s="102"/>
      <c r="I39" s="7"/>
      <c r="J39" s="8"/>
    </row>
    <row r="40" spans="2:10" ht="15.75" thickBot="1">
      <c r="B40" s="17"/>
      <c r="C40" s="18"/>
      <c r="D40" s="18"/>
      <c r="E40" s="18"/>
      <c r="F40" s="18"/>
      <c r="G40" s="18"/>
      <c r="H40" s="18"/>
      <c r="I40" s="18"/>
      <c r="J40" s="19"/>
    </row>
  </sheetData>
  <mergeCells count="9">
    <mergeCell ref="E6:G6"/>
    <mergeCell ref="D38:H38"/>
    <mergeCell ref="D36:H36"/>
    <mergeCell ref="D24:H24"/>
    <mergeCell ref="D26:H26"/>
    <mergeCell ref="D28:H28"/>
    <mergeCell ref="D30:H30"/>
    <mergeCell ref="D32:H32"/>
    <mergeCell ref="D34:H34"/>
  </mergeCells>
  <hyperlinks>
    <hyperlink ref="D24:H24" location="'A. HTT General'!A1" display="Tab A: HTT General"/>
    <hyperlink ref="D26:H26" location="'B1. HTT Mortgage Assets'!A1" display="Worksheet B1: HTT Mortgage Assets"/>
    <hyperlink ref="D28:H28" location="'B2. HTT Public Sector Assets'!A1" display="Worksheet C: HTT Public Sector Assets"/>
    <hyperlink ref="D32:H32" location="'C. HTT Harmonised Glossary'!A1" display="Worksheet C: HTT Harmonised Glossary"/>
    <hyperlink ref="D30:H30" location="'B3. HTT Shipping Assets'!A1" display="Worksheet B3: HTT Shipping Assets"/>
    <hyperlink ref="D34:H34" location="Disclaimer!A1" display="Disclaimer"/>
    <hyperlink ref="D36:H36" location="'D. NTT'!A1" display="Worksheet D : NTT National Transparency Template"/>
  </hyperlinks>
  <printOptions horizontalCentered="1" verticalCentered="1"/>
  <pageMargins left="0.70866141732283472" right="0.70866141732283472" top="0.74803149606299213" bottom="0.74803149606299213" header="0.31496062992125984" footer="0.31496062992125984"/>
  <pageSetup paperSize="9" scale="50" orientation="landscape" r:id="rId1"/>
  <headerFooter>
    <oddHeader>&amp;R&amp;G</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413"/>
  <sheetViews>
    <sheetView zoomScale="85" zoomScaleNormal="85" workbookViewId="0"/>
  </sheetViews>
  <sheetFormatPr baseColWidth="10" defaultColWidth="8.85546875" defaultRowHeight="15" outlineLevelRow="1"/>
  <cols>
    <col min="1" max="1" width="13.28515625" style="25" customWidth="1"/>
    <col min="2" max="2" width="60.7109375" style="25" customWidth="1"/>
    <col min="3" max="4" width="40.7109375" style="25" customWidth="1"/>
    <col min="5" max="5" width="6.7109375" style="25" customWidth="1"/>
    <col min="6" max="6" width="41.7109375" style="25" customWidth="1"/>
    <col min="7" max="7" width="41.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31.5">
      <c r="A1" s="148" t="s">
        <v>1647</v>
      </c>
      <c r="B1" s="148"/>
      <c r="C1" s="23"/>
      <c r="D1" s="23"/>
      <c r="E1" s="23"/>
      <c r="F1" s="156" t="s">
        <v>1676</v>
      </c>
      <c r="H1" s="23"/>
      <c r="I1" s="148"/>
      <c r="J1" s="23"/>
      <c r="K1" s="23"/>
      <c r="L1" s="23"/>
      <c r="M1" s="23"/>
    </row>
    <row r="2" spans="1:13" ht="15.75" thickBot="1">
      <c r="A2" s="23"/>
      <c r="B2" s="24"/>
      <c r="C2" s="24"/>
      <c r="D2" s="23"/>
      <c r="E2" s="23"/>
      <c r="F2" s="23"/>
      <c r="H2" s="23"/>
      <c r="L2" s="23"/>
      <c r="M2" s="23"/>
    </row>
    <row r="3" spans="1:13" ht="19.5" thickBot="1">
      <c r="A3" s="26"/>
      <c r="B3" s="27" t="s">
        <v>22</v>
      </c>
      <c r="C3" s="28" t="s">
        <v>163</v>
      </c>
      <c r="D3" s="26"/>
      <c r="E3" s="26"/>
      <c r="F3" s="23"/>
      <c r="G3" s="26"/>
      <c r="H3" s="23"/>
      <c r="L3" s="23"/>
      <c r="M3" s="23"/>
    </row>
    <row r="4" spans="1:13" ht="15.75" thickBot="1">
      <c r="H4" s="23"/>
      <c r="L4" s="23"/>
      <c r="M4" s="23"/>
    </row>
    <row r="5" spans="1:13" ht="18.75">
      <c r="A5" s="29"/>
      <c r="B5" s="30" t="s">
        <v>23</v>
      </c>
      <c r="C5" s="29"/>
      <c r="E5" s="31"/>
      <c r="F5" s="31"/>
      <c r="H5" s="23"/>
      <c r="L5" s="23"/>
      <c r="M5" s="23"/>
    </row>
    <row r="6" spans="1:13">
      <c r="B6" s="33" t="s">
        <v>24</v>
      </c>
      <c r="H6" s="23"/>
      <c r="L6" s="23"/>
      <c r="M6" s="23"/>
    </row>
    <row r="7" spans="1:13">
      <c r="B7" s="32" t="s">
        <v>25</v>
      </c>
      <c r="H7" s="23"/>
      <c r="L7" s="23"/>
      <c r="M7" s="23"/>
    </row>
    <row r="8" spans="1:13">
      <c r="B8" s="32" t="s">
        <v>26</v>
      </c>
      <c r="F8" s="25" t="s">
        <v>27</v>
      </c>
      <c r="H8" s="23"/>
      <c r="L8" s="23"/>
      <c r="M8" s="23"/>
    </row>
    <row r="9" spans="1:13">
      <c r="B9" s="33" t="s">
        <v>28</v>
      </c>
      <c r="H9" s="23"/>
      <c r="L9" s="23"/>
      <c r="M9" s="23"/>
    </row>
    <row r="10" spans="1:13">
      <c r="B10" s="33" t="s">
        <v>29</v>
      </c>
      <c r="H10" s="23"/>
      <c r="L10" s="23"/>
      <c r="M10" s="23"/>
    </row>
    <row r="11" spans="1:13" ht="15.75" thickBot="1">
      <c r="B11" s="34" t="s">
        <v>30</v>
      </c>
      <c r="H11" s="23"/>
      <c r="L11" s="23"/>
      <c r="M11" s="23"/>
    </row>
    <row r="12" spans="1:13">
      <c r="B12" s="35"/>
      <c r="H12" s="23"/>
      <c r="L12" s="23"/>
      <c r="M12" s="23"/>
    </row>
    <row r="13" spans="1:13" ht="37.5">
      <c r="A13" s="36" t="s">
        <v>31</v>
      </c>
      <c r="B13" s="36" t="s">
        <v>24</v>
      </c>
      <c r="C13" s="37"/>
      <c r="D13" s="37"/>
      <c r="E13" s="37"/>
      <c r="F13" s="37"/>
      <c r="G13" s="38"/>
      <c r="H13" s="23"/>
      <c r="L13" s="23"/>
      <c r="M13" s="23"/>
    </row>
    <row r="14" spans="1:13">
      <c r="A14" s="25" t="s">
        <v>32</v>
      </c>
      <c r="B14" s="39" t="s">
        <v>0</v>
      </c>
      <c r="C14" s="25" t="s">
        <v>547</v>
      </c>
      <c r="E14" s="31"/>
      <c r="F14" s="31"/>
      <c r="H14" s="23"/>
      <c r="L14" s="23"/>
      <c r="M14" s="23"/>
    </row>
    <row r="15" spans="1:13">
      <c r="A15" s="25" t="s">
        <v>33</v>
      </c>
      <c r="B15" s="39" t="s">
        <v>34</v>
      </c>
      <c r="C15" s="25" t="s">
        <v>1692</v>
      </c>
      <c r="E15" s="31"/>
      <c r="F15" s="31"/>
      <c r="H15" s="23"/>
      <c r="L15" s="23"/>
      <c r="M15" s="23"/>
    </row>
    <row r="16" spans="1:13">
      <c r="A16" s="25" t="s">
        <v>35</v>
      </c>
      <c r="B16" s="39" t="s">
        <v>36</v>
      </c>
      <c r="C16" s="71" t="s">
        <v>1693</v>
      </c>
      <c r="E16" s="31"/>
      <c r="F16" s="31"/>
      <c r="H16" s="23"/>
      <c r="L16" s="23"/>
      <c r="M16" s="23"/>
    </row>
    <row r="17" spans="1:13">
      <c r="A17" s="25" t="s">
        <v>37</v>
      </c>
      <c r="B17" s="39" t="s">
        <v>38</v>
      </c>
      <c r="C17" s="519">
        <v>43738</v>
      </c>
      <c r="E17" s="31"/>
      <c r="F17" s="31"/>
      <c r="H17" s="23"/>
      <c r="L17" s="23"/>
      <c r="M17" s="23"/>
    </row>
    <row r="18" spans="1:13" outlineLevel="1">
      <c r="A18" s="25" t="s">
        <v>39</v>
      </c>
      <c r="B18" s="40" t="s">
        <v>40</v>
      </c>
      <c r="E18" s="31"/>
      <c r="F18" s="31"/>
      <c r="H18" s="23"/>
      <c r="L18" s="23"/>
      <c r="M18" s="23"/>
    </row>
    <row r="19" spans="1:13" outlineLevel="1">
      <c r="A19" s="25" t="s">
        <v>41</v>
      </c>
      <c r="B19" s="40" t="s">
        <v>42</v>
      </c>
      <c r="E19" s="31"/>
      <c r="F19" s="31"/>
      <c r="H19" s="23"/>
      <c r="L19" s="23"/>
      <c r="M19" s="23"/>
    </row>
    <row r="20" spans="1:13" outlineLevel="1">
      <c r="A20" s="25" t="s">
        <v>43</v>
      </c>
      <c r="B20" s="40"/>
      <c r="E20" s="31"/>
      <c r="F20" s="31"/>
      <c r="H20" s="23"/>
      <c r="L20" s="23"/>
      <c r="M20" s="23"/>
    </row>
    <row r="21" spans="1:13" outlineLevel="1">
      <c r="A21" s="25" t="s">
        <v>44</v>
      </c>
      <c r="B21" s="40"/>
      <c r="E21" s="31"/>
      <c r="F21" s="31"/>
      <c r="H21" s="23"/>
      <c r="L21" s="23"/>
      <c r="M21" s="23"/>
    </row>
    <row r="22" spans="1:13" outlineLevel="1">
      <c r="A22" s="25" t="s">
        <v>45</v>
      </c>
      <c r="B22" s="40"/>
      <c r="E22" s="31"/>
      <c r="F22" s="31"/>
      <c r="H22" s="23"/>
      <c r="L22" s="23"/>
      <c r="M22" s="23"/>
    </row>
    <row r="23" spans="1:13" outlineLevel="1">
      <c r="A23" s="25" t="s">
        <v>46</v>
      </c>
      <c r="B23" s="40"/>
      <c r="E23" s="31"/>
      <c r="F23" s="31"/>
      <c r="H23" s="23"/>
      <c r="L23" s="23"/>
      <c r="M23" s="23"/>
    </row>
    <row r="24" spans="1:13" outlineLevel="1">
      <c r="A24" s="25" t="s">
        <v>47</v>
      </c>
      <c r="B24" s="40"/>
      <c r="E24" s="31"/>
      <c r="F24" s="31"/>
      <c r="H24" s="23"/>
      <c r="L24" s="23"/>
      <c r="M24" s="23"/>
    </row>
    <row r="25" spans="1:13" outlineLevel="1">
      <c r="A25" s="25" t="s">
        <v>48</v>
      </c>
      <c r="B25" s="40"/>
      <c r="E25" s="31"/>
      <c r="F25" s="31"/>
      <c r="H25" s="23"/>
      <c r="L25" s="23"/>
      <c r="M25" s="23"/>
    </row>
    <row r="26" spans="1:13" ht="18.75">
      <c r="A26" s="37"/>
      <c r="B26" s="36" t="s">
        <v>25</v>
      </c>
      <c r="C26" s="37"/>
      <c r="D26" s="37"/>
      <c r="E26" s="37"/>
      <c r="F26" s="37"/>
      <c r="G26" s="38"/>
      <c r="H26" s="23"/>
      <c r="L26" s="23"/>
      <c r="M26" s="23"/>
    </row>
    <row r="27" spans="1:13">
      <c r="A27" s="25" t="s">
        <v>49</v>
      </c>
      <c r="B27" s="41" t="s">
        <v>50</v>
      </c>
      <c r="C27" s="108" t="s">
        <v>1694</v>
      </c>
      <c r="D27" s="42"/>
      <c r="E27" s="42"/>
      <c r="F27" s="42"/>
      <c r="H27" s="23"/>
      <c r="L27" s="23"/>
      <c r="M27" s="23"/>
    </row>
    <row r="28" spans="1:13">
      <c r="A28" s="25" t="s">
        <v>51</v>
      </c>
      <c r="B28" s="41" t="s">
        <v>52</v>
      </c>
      <c r="C28" s="108" t="s">
        <v>1694</v>
      </c>
      <c r="D28" s="42"/>
      <c r="E28" s="42"/>
      <c r="F28" s="42"/>
      <c r="H28" s="23"/>
      <c r="L28" s="23"/>
      <c r="M28" s="23"/>
    </row>
    <row r="29" spans="1:13" ht="30">
      <c r="A29" s="25" t="s">
        <v>53</v>
      </c>
      <c r="B29" s="41" t="s">
        <v>54</v>
      </c>
      <c r="C29" s="160" t="s">
        <v>1695</v>
      </c>
      <c r="E29" s="42"/>
      <c r="F29" s="42"/>
      <c r="H29" s="23"/>
      <c r="L29" s="23"/>
      <c r="M29" s="23"/>
    </row>
    <row r="30" spans="1:13" outlineLevel="1">
      <c r="A30" s="25" t="s">
        <v>55</v>
      </c>
      <c r="B30" s="41"/>
      <c r="E30" s="42"/>
      <c r="F30" s="42"/>
      <c r="H30" s="23"/>
      <c r="L30" s="23"/>
      <c r="M30" s="23"/>
    </row>
    <row r="31" spans="1:13" outlineLevel="1">
      <c r="A31" s="25" t="s">
        <v>56</v>
      </c>
      <c r="B31" s="41"/>
      <c r="E31" s="42"/>
      <c r="F31" s="42"/>
      <c r="H31" s="23"/>
      <c r="L31" s="23"/>
      <c r="M31" s="23"/>
    </row>
    <row r="32" spans="1:13" outlineLevel="1">
      <c r="A32" s="25" t="s">
        <v>57</v>
      </c>
      <c r="B32" s="41"/>
      <c r="E32" s="42"/>
      <c r="F32" s="42"/>
      <c r="H32" s="23"/>
      <c r="L32" s="23"/>
      <c r="M32" s="23"/>
    </row>
    <row r="33" spans="1:13" outlineLevel="1">
      <c r="A33" s="25" t="s">
        <v>58</v>
      </c>
      <c r="B33" s="41"/>
      <c r="E33" s="42"/>
      <c r="F33" s="42"/>
      <c r="H33" s="23"/>
      <c r="L33" s="23"/>
      <c r="M33" s="23"/>
    </row>
    <row r="34" spans="1:13" outlineLevel="1">
      <c r="A34" s="25" t="s">
        <v>59</v>
      </c>
      <c r="B34" s="41"/>
      <c r="E34" s="42"/>
      <c r="F34" s="42"/>
      <c r="H34" s="23"/>
      <c r="L34" s="23"/>
      <c r="M34" s="23"/>
    </row>
    <row r="35" spans="1:13" outlineLevel="1">
      <c r="A35" s="25" t="s">
        <v>60</v>
      </c>
      <c r="B35" s="43"/>
      <c r="E35" s="42"/>
      <c r="F35" s="42"/>
      <c r="H35" s="23"/>
      <c r="L35" s="23"/>
      <c r="M35" s="23"/>
    </row>
    <row r="36" spans="1:13" ht="18.75">
      <c r="A36" s="36"/>
      <c r="B36" s="36" t="s">
        <v>26</v>
      </c>
      <c r="C36" s="36"/>
      <c r="D36" s="37"/>
      <c r="E36" s="37"/>
      <c r="F36" s="37"/>
      <c r="G36" s="38"/>
      <c r="H36" s="23"/>
      <c r="L36" s="23"/>
      <c r="M36" s="23"/>
    </row>
    <row r="37" spans="1:13" ht="15" customHeight="1">
      <c r="A37" s="44"/>
      <c r="B37" s="45" t="s">
        <v>61</v>
      </c>
      <c r="C37" s="44" t="s">
        <v>62</v>
      </c>
      <c r="D37" s="44"/>
      <c r="E37" s="46"/>
      <c r="F37" s="47"/>
      <c r="G37" s="47"/>
      <c r="H37" s="23"/>
      <c r="L37" s="23"/>
      <c r="M37" s="23"/>
    </row>
    <row r="38" spans="1:13">
      <c r="A38" s="25" t="s">
        <v>4</v>
      </c>
      <c r="B38" s="42" t="s">
        <v>1518</v>
      </c>
      <c r="C38" s="151">
        <v>36530.264638599998</v>
      </c>
      <c r="F38" s="42"/>
      <c r="H38" s="23"/>
      <c r="L38" s="23"/>
      <c r="M38" s="23"/>
    </row>
    <row r="39" spans="1:13">
      <c r="A39" s="25" t="s">
        <v>63</v>
      </c>
      <c r="B39" s="42" t="s">
        <v>64</v>
      </c>
      <c r="C39" s="151">
        <v>23586.660155000001</v>
      </c>
      <c r="F39" s="42"/>
      <c r="H39" s="23"/>
      <c r="L39" s="23"/>
      <c r="M39" s="23"/>
    </row>
    <row r="40" spans="1:13" outlineLevel="1">
      <c r="A40" s="25" t="s">
        <v>65</v>
      </c>
      <c r="B40" s="48" t="s">
        <v>66</v>
      </c>
      <c r="C40" s="25" t="s">
        <v>1342</v>
      </c>
      <c r="F40" s="42"/>
      <c r="H40" s="23"/>
      <c r="L40" s="23"/>
      <c r="M40" s="23"/>
    </row>
    <row r="41" spans="1:13" outlineLevel="1">
      <c r="A41" s="25" t="s">
        <v>67</v>
      </c>
      <c r="B41" s="48" t="s">
        <v>68</v>
      </c>
      <c r="C41" s="25" t="s">
        <v>1342</v>
      </c>
      <c r="F41" s="42"/>
      <c r="H41" s="23"/>
      <c r="L41" s="23"/>
      <c r="M41" s="23"/>
    </row>
    <row r="42" spans="1:13" outlineLevel="1">
      <c r="A42" s="25" t="s">
        <v>69</v>
      </c>
      <c r="B42" s="42"/>
      <c r="F42" s="42"/>
      <c r="H42" s="23"/>
      <c r="L42" s="23"/>
      <c r="M42" s="23"/>
    </row>
    <row r="43" spans="1:13" outlineLevel="1">
      <c r="A43" s="25" t="s">
        <v>70</v>
      </c>
      <c r="B43" s="42"/>
      <c r="F43" s="42"/>
      <c r="H43" s="23"/>
      <c r="L43" s="23"/>
      <c r="M43" s="23"/>
    </row>
    <row r="44" spans="1:13" ht="15" customHeight="1">
      <c r="A44" s="44"/>
      <c r="B44" s="45" t="s">
        <v>71</v>
      </c>
      <c r="C44" s="98" t="s">
        <v>1519</v>
      </c>
      <c r="D44" s="44" t="s">
        <v>72</v>
      </c>
      <c r="E44" s="46"/>
      <c r="F44" s="47" t="s">
        <v>73</v>
      </c>
      <c r="G44" s="47" t="s">
        <v>74</v>
      </c>
      <c r="H44" s="23"/>
      <c r="L44" s="23"/>
      <c r="M44" s="23"/>
    </row>
    <row r="45" spans="1:13">
      <c r="A45" s="25" t="s">
        <v>8</v>
      </c>
      <c r="B45" s="42" t="s">
        <v>75</v>
      </c>
      <c r="C45" s="145">
        <v>0.05</v>
      </c>
      <c r="D45" s="145">
        <f>IF(OR(C38="[For completion]",C39="[For completion]"),"Please complete G.3.1.1 and G.3.1.2",(C38/C39-1))</f>
        <v>0.54876800693870842</v>
      </c>
      <c r="E45" s="62"/>
      <c r="F45" s="145">
        <v>8.1000000000000003E-2</v>
      </c>
      <c r="G45" s="25" t="s">
        <v>1342</v>
      </c>
      <c r="H45" s="23"/>
      <c r="L45" s="23"/>
      <c r="M45" s="23"/>
    </row>
    <row r="46" spans="1:13" outlineLevel="1">
      <c r="A46" s="25" t="s">
        <v>76</v>
      </c>
      <c r="B46" s="40" t="s">
        <v>77</v>
      </c>
      <c r="C46" s="62" t="s">
        <v>1342</v>
      </c>
      <c r="D46" s="62">
        <v>1.1763327402393877</v>
      </c>
      <c r="E46" s="62"/>
      <c r="F46" s="145">
        <v>1</v>
      </c>
      <c r="G46" s="62"/>
      <c r="H46" s="23"/>
      <c r="L46" s="23"/>
      <c r="M46" s="23"/>
    </row>
    <row r="47" spans="1:13" outlineLevel="1">
      <c r="A47" s="25" t="s">
        <v>78</v>
      </c>
      <c r="B47" s="40" t="s">
        <v>79</v>
      </c>
      <c r="C47" s="62"/>
      <c r="D47" s="62"/>
      <c r="E47" s="62"/>
      <c r="F47" s="62"/>
      <c r="G47" s="62"/>
      <c r="H47" s="23"/>
      <c r="L47" s="23"/>
      <c r="M47" s="23"/>
    </row>
    <row r="48" spans="1:13" outlineLevel="1">
      <c r="A48" s="25" t="s">
        <v>80</v>
      </c>
      <c r="B48" s="40"/>
      <c r="C48" s="62"/>
      <c r="D48" s="62"/>
      <c r="E48" s="62"/>
      <c r="F48" s="62"/>
      <c r="G48" s="62"/>
      <c r="H48" s="23"/>
      <c r="L48" s="23"/>
      <c r="M48" s="23"/>
    </row>
    <row r="49" spans="1:13" outlineLevel="1">
      <c r="A49" s="25" t="s">
        <v>81</v>
      </c>
      <c r="B49" s="40"/>
      <c r="C49" s="62"/>
      <c r="D49" s="62"/>
      <c r="E49" s="62"/>
      <c r="F49" s="62"/>
      <c r="G49" s="62"/>
      <c r="H49" s="23"/>
      <c r="L49" s="23"/>
      <c r="M49" s="23"/>
    </row>
    <row r="50" spans="1:13" outlineLevel="1">
      <c r="A50" s="25" t="s">
        <v>82</v>
      </c>
      <c r="B50" s="40"/>
      <c r="C50" s="62"/>
      <c r="D50" s="62"/>
      <c r="E50" s="62"/>
      <c r="F50" s="62"/>
      <c r="G50" s="62"/>
      <c r="H50" s="23"/>
      <c r="L50" s="23"/>
      <c r="M50" s="23"/>
    </row>
    <row r="51" spans="1:13" outlineLevel="1">
      <c r="A51" s="25" t="s">
        <v>83</v>
      </c>
      <c r="B51" s="40"/>
      <c r="C51" s="62"/>
      <c r="D51" s="62"/>
      <c r="E51" s="62"/>
      <c r="F51" s="62"/>
      <c r="G51" s="62"/>
      <c r="H51" s="23"/>
      <c r="L51" s="23"/>
      <c r="M51" s="23"/>
    </row>
    <row r="52" spans="1:13" ht="15" customHeight="1">
      <c r="A52" s="44"/>
      <c r="B52" s="45" t="s">
        <v>84</v>
      </c>
      <c r="C52" s="44" t="s">
        <v>62</v>
      </c>
      <c r="D52" s="44"/>
      <c r="E52" s="46"/>
      <c r="F52" s="47" t="s">
        <v>85</v>
      </c>
      <c r="G52" s="47"/>
      <c r="H52" s="23"/>
      <c r="L52" s="23"/>
      <c r="M52" s="23"/>
    </row>
    <row r="53" spans="1:13">
      <c r="A53" s="25" t="s">
        <v>86</v>
      </c>
      <c r="B53" s="42" t="s">
        <v>87</v>
      </c>
      <c r="C53" s="151">
        <v>35001.015449999999</v>
      </c>
      <c r="E53" s="50"/>
      <c r="F53" s="520">
        <f>IF($C$58=0,"",IF(C53="[for completion]","",C53/$C$58))</f>
        <v>0.95813747303149555</v>
      </c>
      <c r="G53" s="51"/>
      <c r="H53" s="23"/>
      <c r="L53" s="23"/>
      <c r="M53" s="23"/>
    </row>
    <row r="54" spans="1:13">
      <c r="A54" s="25" t="s">
        <v>88</v>
      </c>
      <c r="B54" s="42" t="s">
        <v>89</v>
      </c>
      <c r="C54" s="151">
        <v>0</v>
      </c>
      <c r="E54" s="50"/>
      <c r="F54" s="520">
        <f>IF($C$58=0,"",IF(C54="[for completion]","",C54/$C$58))</f>
        <v>0</v>
      </c>
      <c r="G54" s="51"/>
      <c r="H54" s="23"/>
      <c r="L54" s="23"/>
      <c r="M54" s="23"/>
    </row>
    <row r="55" spans="1:13">
      <c r="A55" s="25" t="s">
        <v>90</v>
      </c>
      <c r="B55" s="42" t="s">
        <v>91</v>
      </c>
      <c r="C55" s="151">
        <v>0</v>
      </c>
      <c r="E55" s="50"/>
      <c r="F55" s="521">
        <f t="shared" ref="F55:F56" si="0">IF($C$58=0,"",IF(C55="[for completion]","",C55/$C$58))</f>
        <v>0</v>
      </c>
      <c r="G55" s="51"/>
      <c r="H55" s="23"/>
      <c r="L55" s="23"/>
      <c r="M55" s="23"/>
    </row>
    <row r="56" spans="1:13">
      <c r="A56" s="25" t="s">
        <v>92</v>
      </c>
      <c r="B56" s="42" t="s">
        <v>93</v>
      </c>
      <c r="C56" s="151">
        <v>1529.2491886</v>
      </c>
      <c r="E56" s="50"/>
      <c r="F56" s="521">
        <f t="shared" si="0"/>
        <v>4.1862526968504538E-2</v>
      </c>
      <c r="G56" s="51"/>
      <c r="H56" s="23"/>
      <c r="L56" s="23"/>
      <c r="M56" s="23"/>
    </row>
    <row r="57" spans="1:13">
      <c r="A57" s="25" t="s">
        <v>94</v>
      </c>
      <c r="B57" s="25" t="s">
        <v>95</v>
      </c>
      <c r="C57" s="151">
        <v>0</v>
      </c>
      <c r="E57" s="50"/>
      <c r="F57" s="520">
        <f>IF($C$58=0,"",IF(C57="[for completion]","",C57/$C$58))</f>
        <v>0</v>
      </c>
      <c r="G57" s="51"/>
      <c r="H57" s="23"/>
      <c r="L57" s="23"/>
      <c r="M57" s="23"/>
    </row>
    <row r="58" spans="1:13">
      <c r="A58" s="25" t="s">
        <v>96</v>
      </c>
      <c r="B58" s="52" t="s">
        <v>97</v>
      </c>
      <c r="C58" s="153">
        <f>SUM(C53:C57)</f>
        <v>36530.264638599998</v>
      </c>
      <c r="D58" s="50"/>
      <c r="E58" s="50"/>
      <c r="F58" s="522">
        <f>SUM(F53:F57)</f>
        <v>1</v>
      </c>
      <c r="G58" s="51"/>
      <c r="H58" s="23"/>
      <c r="L58" s="23"/>
      <c r="M58" s="23"/>
    </row>
    <row r="59" spans="1:13" outlineLevel="1">
      <c r="A59" s="25" t="s">
        <v>98</v>
      </c>
      <c r="B59" s="54" t="s">
        <v>99</v>
      </c>
      <c r="C59" s="151"/>
      <c r="E59" s="50"/>
      <c r="F59" s="520">
        <f t="shared" ref="F59:F64" si="1">IF($C$58=0,"",IF(C59="[for completion]","",C59/$C$58))</f>
        <v>0</v>
      </c>
      <c r="G59" s="51"/>
      <c r="H59" s="23"/>
      <c r="L59" s="23"/>
      <c r="M59" s="23"/>
    </row>
    <row r="60" spans="1:13" outlineLevel="1">
      <c r="A60" s="25" t="s">
        <v>100</v>
      </c>
      <c r="B60" s="54" t="s">
        <v>99</v>
      </c>
      <c r="C60" s="151"/>
      <c r="E60" s="50"/>
      <c r="F60" s="520">
        <f t="shared" si="1"/>
        <v>0</v>
      </c>
      <c r="G60" s="51"/>
      <c r="H60" s="23"/>
      <c r="L60" s="23"/>
      <c r="M60" s="23"/>
    </row>
    <row r="61" spans="1:13" outlineLevel="1">
      <c r="A61" s="25" t="s">
        <v>101</v>
      </c>
      <c r="B61" s="54" t="s">
        <v>99</v>
      </c>
      <c r="C61" s="151"/>
      <c r="E61" s="50"/>
      <c r="F61" s="520">
        <f t="shared" si="1"/>
        <v>0</v>
      </c>
      <c r="G61" s="51"/>
      <c r="H61" s="23"/>
      <c r="L61" s="23"/>
      <c r="M61" s="23"/>
    </row>
    <row r="62" spans="1:13" outlineLevel="1">
      <c r="A62" s="25" t="s">
        <v>102</v>
      </c>
      <c r="B62" s="54" t="s">
        <v>99</v>
      </c>
      <c r="C62" s="151"/>
      <c r="E62" s="50"/>
      <c r="F62" s="520">
        <f t="shared" si="1"/>
        <v>0</v>
      </c>
      <c r="G62" s="51"/>
      <c r="H62" s="23"/>
      <c r="L62" s="23"/>
      <c r="M62" s="23"/>
    </row>
    <row r="63" spans="1:13" outlineLevel="1">
      <c r="A63" s="25" t="s">
        <v>103</v>
      </c>
      <c r="B63" s="54" t="s">
        <v>99</v>
      </c>
      <c r="C63" s="151"/>
      <c r="E63" s="50"/>
      <c r="F63" s="520">
        <f t="shared" si="1"/>
        <v>0</v>
      </c>
      <c r="G63" s="51"/>
      <c r="H63" s="23"/>
      <c r="L63" s="23"/>
      <c r="M63" s="23"/>
    </row>
    <row r="64" spans="1:13" outlineLevel="1">
      <c r="A64" s="25" t="s">
        <v>104</v>
      </c>
      <c r="B64" s="54" t="s">
        <v>99</v>
      </c>
      <c r="C64" s="154"/>
      <c r="D64" s="55"/>
      <c r="E64" s="55"/>
      <c r="F64" s="520">
        <f t="shared" si="1"/>
        <v>0</v>
      </c>
      <c r="G64" s="53"/>
      <c r="H64" s="23"/>
      <c r="L64" s="23"/>
      <c r="M64" s="23"/>
    </row>
    <row r="65" spans="1:13" ht="15" customHeight="1">
      <c r="A65" s="44"/>
      <c r="B65" s="45" t="s">
        <v>105</v>
      </c>
      <c r="C65" s="98" t="s">
        <v>1530</v>
      </c>
      <c r="D65" s="98" t="s">
        <v>1531</v>
      </c>
      <c r="E65" s="46"/>
      <c r="F65" s="47" t="s">
        <v>106</v>
      </c>
      <c r="G65" s="56" t="s">
        <v>107</v>
      </c>
      <c r="H65" s="23"/>
      <c r="L65" s="23"/>
      <c r="M65" s="23"/>
    </row>
    <row r="66" spans="1:13">
      <c r="A66" s="25" t="s">
        <v>108</v>
      </c>
      <c r="B66" s="42" t="s">
        <v>1579</v>
      </c>
      <c r="C66" s="591">
        <v>7.5198473708282316</v>
      </c>
      <c r="D66" s="591">
        <v>5.2226249873365909</v>
      </c>
      <c r="E66" s="39"/>
      <c r="F66" s="57"/>
      <c r="G66" s="58"/>
      <c r="H66" s="23"/>
      <c r="L66" s="23"/>
      <c r="M66" s="23"/>
    </row>
    <row r="67" spans="1:13">
      <c r="B67" s="42"/>
      <c r="E67" s="39"/>
      <c r="F67" s="57"/>
      <c r="G67" s="58"/>
      <c r="H67" s="23"/>
      <c r="L67" s="23"/>
      <c r="M67" s="23"/>
    </row>
    <row r="68" spans="1:13">
      <c r="B68" s="42" t="s">
        <v>1524</v>
      </c>
      <c r="C68" s="39"/>
      <c r="D68" s="39"/>
      <c r="E68" s="39"/>
      <c r="F68" s="58"/>
      <c r="G68" s="58"/>
      <c r="H68" s="23"/>
      <c r="L68" s="23"/>
      <c r="M68" s="23"/>
    </row>
    <row r="69" spans="1:13">
      <c r="B69" s="42" t="s">
        <v>110</v>
      </c>
      <c r="E69" s="39"/>
      <c r="F69" s="58"/>
      <c r="G69" s="58"/>
      <c r="H69" s="23"/>
      <c r="L69" s="23"/>
      <c r="M69" s="23"/>
    </row>
    <row r="70" spans="1:13">
      <c r="A70" s="25" t="s">
        <v>111</v>
      </c>
      <c r="B70" s="139" t="s">
        <v>1667</v>
      </c>
      <c r="C70" s="163">
        <v>2787</v>
      </c>
      <c r="D70" s="163">
        <v>4937</v>
      </c>
      <c r="E70" s="21"/>
      <c r="F70" s="520">
        <f t="shared" ref="F70:F76" si="2">IF($C$77=0,"",IF(C70="[for completion]","",C70/$C$77))</f>
        <v>7.9626296391531667E-2</v>
      </c>
      <c r="G70" s="520">
        <f>IF($D$77=0,"",IF(D70="[Mark as ND1 if not relevant]","",D70/$D$77))</f>
        <v>0.14105311276820662</v>
      </c>
      <c r="H70" s="23"/>
      <c r="L70" s="23"/>
      <c r="M70" s="23"/>
    </row>
    <row r="71" spans="1:13">
      <c r="A71" s="25" t="s">
        <v>112</v>
      </c>
      <c r="B71" s="140" t="s">
        <v>1668</v>
      </c>
      <c r="C71" s="163">
        <v>2758</v>
      </c>
      <c r="D71" s="163">
        <v>4279</v>
      </c>
      <c r="E71" s="21"/>
      <c r="F71" s="520">
        <f t="shared" si="2"/>
        <v>7.879774863575327E-2</v>
      </c>
      <c r="G71" s="520">
        <f t="shared" ref="G71:G76" si="3">IF($D$77=0,"",IF(D71="[Mark as ND1 if not relevant]","",D71/$D$77))</f>
        <v>0.12225364989571727</v>
      </c>
      <c r="H71" s="23"/>
      <c r="L71" s="23"/>
      <c r="M71" s="23"/>
    </row>
    <row r="72" spans="1:13">
      <c r="A72" s="25" t="s">
        <v>113</v>
      </c>
      <c r="B72" s="139" t="s">
        <v>1669</v>
      </c>
      <c r="C72" s="163">
        <v>2702</v>
      </c>
      <c r="D72" s="163">
        <v>3800</v>
      </c>
      <c r="E72" s="21"/>
      <c r="F72" s="520">
        <f t="shared" si="2"/>
        <v>7.719779434873289E-2</v>
      </c>
      <c r="G72" s="520">
        <f t="shared" si="3"/>
        <v>0.10856832661923944</v>
      </c>
      <c r="H72" s="23"/>
      <c r="L72" s="23"/>
      <c r="M72" s="23"/>
    </row>
    <row r="73" spans="1:13">
      <c r="A73" s="25" t="s">
        <v>114</v>
      </c>
      <c r="B73" s="139" t="s">
        <v>1670</v>
      </c>
      <c r="C73" s="163">
        <v>2633</v>
      </c>
      <c r="D73" s="163">
        <v>3328</v>
      </c>
      <c r="E73" s="21"/>
      <c r="F73" s="520">
        <f t="shared" si="2"/>
        <v>7.5226422102225646E-2</v>
      </c>
      <c r="G73" s="520">
        <f t="shared" si="3"/>
        <v>9.5082997628639185E-2</v>
      </c>
      <c r="H73" s="23"/>
      <c r="L73" s="23"/>
      <c r="M73" s="23"/>
    </row>
    <row r="74" spans="1:13">
      <c r="A74" s="25" t="s">
        <v>115</v>
      </c>
      <c r="B74" s="139" t="s">
        <v>1671</v>
      </c>
      <c r="C74" s="163">
        <v>2551</v>
      </c>
      <c r="D74" s="163">
        <v>2881</v>
      </c>
      <c r="E74" s="21"/>
      <c r="F74" s="520">
        <f t="shared" si="2"/>
        <v>7.2883631896231538E-2</v>
      </c>
      <c r="G74" s="520">
        <f t="shared" si="3"/>
        <v>8.2311933944744439E-2</v>
      </c>
      <c r="H74" s="23"/>
      <c r="L74" s="23"/>
      <c r="M74" s="23"/>
    </row>
    <row r="75" spans="1:13">
      <c r="A75" s="25" t="s">
        <v>116</v>
      </c>
      <c r="B75" s="139" t="s">
        <v>1672</v>
      </c>
      <c r="C75" s="163">
        <v>11354</v>
      </c>
      <c r="D75" s="163">
        <v>10500</v>
      </c>
      <c r="E75" s="21"/>
      <c r="F75" s="520">
        <f t="shared" si="2"/>
        <v>0.32439073169338017</v>
      </c>
      <c r="G75" s="520">
        <f t="shared" si="3"/>
        <v>0.29999142881631952</v>
      </c>
      <c r="H75" s="23"/>
      <c r="L75" s="23"/>
      <c r="M75" s="23"/>
    </row>
    <row r="76" spans="1:13">
      <c r="A76" s="25" t="s">
        <v>117</v>
      </c>
      <c r="B76" s="139" t="s">
        <v>1673</v>
      </c>
      <c r="C76" s="163">
        <v>10216</v>
      </c>
      <c r="D76" s="163">
        <v>5276</v>
      </c>
      <c r="E76" s="21"/>
      <c r="F76" s="520">
        <f t="shared" si="2"/>
        <v>0.29187737493214477</v>
      </c>
      <c r="G76" s="520">
        <f t="shared" si="3"/>
        <v>0.15073855032713351</v>
      </c>
      <c r="H76" s="23"/>
      <c r="L76" s="23"/>
      <c r="M76" s="23"/>
    </row>
    <row r="77" spans="1:13">
      <c r="A77" s="25" t="s">
        <v>118</v>
      </c>
      <c r="B77" s="59" t="s">
        <v>97</v>
      </c>
      <c r="C77" s="153">
        <f>SUM(C70:C76)</f>
        <v>35001</v>
      </c>
      <c r="D77" s="153">
        <f>SUM(D70:D76)</f>
        <v>35001</v>
      </c>
      <c r="E77" s="42"/>
      <c r="F77" s="522">
        <f>SUM(F70:F76)</f>
        <v>1</v>
      </c>
      <c r="G77" s="522">
        <f>SUM(G70:G76)</f>
        <v>1</v>
      </c>
      <c r="H77" s="23"/>
      <c r="L77" s="23"/>
      <c r="M77" s="23"/>
    </row>
    <row r="78" spans="1:13" outlineLevel="1">
      <c r="A78" s="25" t="s">
        <v>119</v>
      </c>
      <c r="B78" s="60" t="s">
        <v>120</v>
      </c>
      <c r="C78" s="155"/>
      <c r="D78" s="155"/>
      <c r="E78" s="42"/>
      <c r="F78" s="520">
        <f>IF($C$77=0,"",IF(C78="[for completion]","",C78/$C$77))</f>
        <v>0</v>
      </c>
      <c r="G78" s="520">
        <f t="shared" ref="G78:G87" si="4">IF($D$77=0,"",IF(D78="[for completion]","",D78/$D$77))</f>
        <v>0</v>
      </c>
      <c r="H78" s="23"/>
      <c r="L78" s="23"/>
      <c r="M78" s="23"/>
    </row>
    <row r="79" spans="1:13" outlineLevel="1">
      <c r="A79" s="25" t="s">
        <v>121</v>
      </c>
      <c r="B79" s="60" t="s">
        <v>122</v>
      </c>
      <c r="C79" s="155"/>
      <c r="D79" s="155"/>
      <c r="E79" s="42"/>
      <c r="F79" s="520">
        <f t="shared" ref="F79:F87" si="5">IF($C$77=0,"",IF(C79="[for completion]","",C79/$C$77))</f>
        <v>0</v>
      </c>
      <c r="G79" s="520">
        <f t="shared" si="4"/>
        <v>0</v>
      </c>
      <c r="H79" s="23"/>
      <c r="L79" s="23"/>
      <c r="M79" s="23"/>
    </row>
    <row r="80" spans="1:13" outlineLevel="1">
      <c r="A80" s="25" t="s">
        <v>123</v>
      </c>
      <c r="B80" s="60" t="s">
        <v>124</v>
      </c>
      <c r="C80" s="155"/>
      <c r="D80" s="155"/>
      <c r="E80" s="42"/>
      <c r="F80" s="520">
        <f t="shared" si="5"/>
        <v>0</v>
      </c>
      <c r="G80" s="520">
        <f t="shared" si="4"/>
        <v>0</v>
      </c>
      <c r="H80" s="23"/>
      <c r="L80" s="23"/>
      <c r="M80" s="23"/>
    </row>
    <row r="81" spans="1:13" outlineLevel="1">
      <c r="A81" s="25" t="s">
        <v>125</v>
      </c>
      <c r="B81" s="60" t="s">
        <v>126</v>
      </c>
      <c r="C81" s="155"/>
      <c r="D81" s="155"/>
      <c r="E81" s="42"/>
      <c r="F81" s="520">
        <f t="shared" si="5"/>
        <v>0</v>
      </c>
      <c r="G81" s="520">
        <f t="shared" si="4"/>
        <v>0</v>
      </c>
      <c r="H81" s="23"/>
      <c r="L81" s="23"/>
      <c r="M81" s="23"/>
    </row>
    <row r="82" spans="1:13" outlineLevel="1">
      <c r="A82" s="25" t="s">
        <v>127</v>
      </c>
      <c r="B82" s="60" t="s">
        <v>128</v>
      </c>
      <c r="C82" s="155"/>
      <c r="D82" s="155"/>
      <c r="E82" s="42"/>
      <c r="F82" s="520">
        <f t="shared" si="5"/>
        <v>0</v>
      </c>
      <c r="G82" s="520">
        <f t="shared" si="4"/>
        <v>0</v>
      </c>
      <c r="H82" s="23"/>
      <c r="L82" s="23"/>
      <c r="M82" s="23"/>
    </row>
    <row r="83" spans="1:13" outlineLevel="1">
      <c r="A83" s="25" t="s">
        <v>129</v>
      </c>
      <c r="B83" s="60"/>
      <c r="C83" s="50"/>
      <c r="D83" s="50"/>
      <c r="E83" s="42"/>
      <c r="F83" s="51"/>
      <c r="G83" s="51"/>
      <c r="H83" s="23"/>
      <c r="L83" s="23"/>
      <c r="M83" s="23"/>
    </row>
    <row r="84" spans="1:13" outlineLevel="1">
      <c r="A84" s="25" t="s">
        <v>130</v>
      </c>
      <c r="B84" s="60"/>
      <c r="C84" s="50"/>
      <c r="D84" s="50"/>
      <c r="E84" s="42"/>
      <c r="F84" s="51"/>
      <c r="G84" s="51"/>
      <c r="H84" s="23"/>
      <c r="L84" s="23"/>
      <c r="M84" s="23"/>
    </row>
    <row r="85" spans="1:13" outlineLevel="1">
      <c r="A85" s="25" t="s">
        <v>131</v>
      </c>
      <c r="B85" s="60"/>
      <c r="C85" s="50"/>
      <c r="D85" s="50"/>
      <c r="E85" s="42"/>
      <c r="F85" s="51"/>
      <c r="G85" s="51"/>
      <c r="H85" s="23"/>
      <c r="L85" s="23"/>
      <c r="M85" s="23"/>
    </row>
    <row r="86" spans="1:13" outlineLevel="1">
      <c r="A86" s="25" t="s">
        <v>132</v>
      </c>
      <c r="B86" s="59"/>
      <c r="C86" s="50"/>
      <c r="D86" s="50"/>
      <c r="E86" s="42"/>
      <c r="F86" s="51">
        <f t="shared" si="5"/>
        <v>0</v>
      </c>
      <c r="G86" s="51">
        <f t="shared" si="4"/>
        <v>0</v>
      </c>
      <c r="H86" s="23"/>
      <c r="L86" s="23"/>
      <c r="M86" s="23"/>
    </row>
    <row r="87" spans="1:13" outlineLevel="1">
      <c r="A87" s="25" t="s">
        <v>133</v>
      </c>
      <c r="B87" s="60"/>
      <c r="C87" s="50"/>
      <c r="D87" s="50"/>
      <c r="E87" s="42"/>
      <c r="F87" s="51">
        <f t="shared" si="5"/>
        <v>0</v>
      </c>
      <c r="G87" s="51">
        <f t="shared" si="4"/>
        <v>0</v>
      </c>
      <c r="H87" s="23"/>
      <c r="L87" s="23"/>
      <c r="M87" s="23"/>
    </row>
    <row r="88" spans="1:13" ht="15" customHeight="1">
      <c r="A88" s="44"/>
      <c r="B88" s="45" t="s">
        <v>134</v>
      </c>
      <c r="C88" s="98" t="s">
        <v>1532</v>
      </c>
      <c r="D88" s="98" t="s">
        <v>1533</v>
      </c>
      <c r="E88" s="46"/>
      <c r="F88" s="47" t="s">
        <v>135</v>
      </c>
      <c r="G88" s="44" t="s">
        <v>136</v>
      </c>
      <c r="H88" s="23"/>
      <c r="L88" s="23"/>
      <c r="M88" s="23"/>
    </row>
    <row r="89" spans="1:13">
      <c r="A89" s="25" t="s">
        <v>137</v>
      </c>
      <c r="B89" s="42" t="s">
        <v>109</v>
      </c>
      <c r="C89" s="591">
        <v>5.0503071239410691</v>
      </c>
      <c r="D89" s="591">
        <v>5.5696031954679954</v>
      </c>
      <c r="E89" s="39"/>
      <c r="F89" s="57"/>
      <c r="G89" s="58"/>
      <c r="H89" s="23"/>
      <c r="L89" s="23"/>
      <c r="M89" s="23"/>
    </row>
    <row r="90" spans="1:13">
      <c r="B90" s="42"/>
      <c r="E90" s="39"/>
      <c r="F90" s="57"/>
      <c r="G90" s="58"/>
      <c r="H90" s="23"/>
      <c r="L90" s="23"/>
      <c r="M90" s="23"/>
    </row>
    <row r="91" spans="1:13">
      <c r="B91" s="42" t="s">
        <v>1525</v>
      </c>
      <c r="C91" s="39"/>
      <c r="D91" s="39"/>
      <c r="E91" s="39"/>
      <c r="F91" s="58"/>
      <c r="G91" s="58"/>
      <c r="H91" s="23"/>
      <c r="L91" s="23"/>
      <c r="M91" s="23"/>
    </row>
    <row r="92" spans="1:13">
      <c r="A92" s="25" t="s">
        <v>138</v>
      </c>
      <c r="B92" s="42" t="s">
        <v>110</v>
      </c>
      <c r="C92" s="151"/>
      <c r="D92" s="151"/>
      <c r="E92" s="39"/>
      <c r="F92" s="58"/>
      <c r="G92" s="58"/>
      <c r="H92" s="23"/>
      <c r="L92" s="23"/>
      <c r="M92" s="23"/>
    </row>
    <row r="93" spans="1:13">
      <c r="A93" s="25" t="s">
        <v>139</v>
      </c>
      <c r="B93" s="140" t="s">
        <v>1667</v>
      </c>
      <c r="C93" s="151">
        <v>2750</v>
      </c>
      <c r="D93" s="151">
        <v>2750</v>
      </c>
      <c r="E93" s="21"/>
      <c r="F93" s="520">
        <f>IF($C$100=0,"",IF(C93="[for completion]","",IF(C93="","",C93/$C$100)))</f>
        <v>0.11659132670451622</v>
      </c>
      <c r="G93" s="520">
        <f>IF($D$100=0,"",IF(D93="[Mark as ND1 if not relevant]","",IF(D93="","",D93/$D$100)))</f>
        <v>0.11659132670451622</v>
      </c>
      <c r="H93" s="23"/>
      <c r="L93" s="23"/>
      <c r="M93" s="23"/>
    </row>
    <row r="94" spans="1:13">
      <c r="A94" s="25" t="s">
        <v>140</v>
      </c>
      <c r="B94" s="140" t="s">
        <v>1668</v>
      </c>
      <c r="C94" s="151">
        <v>1950</v>
      </c>
      <c r="D94" s="151">
        <v>1950</v>
      </c>
      <c r="E94" s="21"/>
      <c r="F94" s="520">
        <f t="shared" ref="F94:F99" si="6">IF($C$100=0,"",IF(C94="[for completion]","",IF(C94="","",C94/$C$100)))</f>
        <v>8.2673849845020589E-2</v>
      </c>
      <c r="G94" s="520">
        <f t="shared" ref="G94:G99" si="7">IF($D$100=0,"",IF(D94="[Mark as ND1 if not relevant]","",IF(D94="","",D94/$D$100)))</f>
        <v>8.2673849845020589E-2</v>
      </c>
      <c r="H94" s="23"/>
      <c r="L94" s="23"/>
      <c r="M94" s="23"/>
    </row>
    <row r="95" spans="1:13">
      <c r="A95" s="25" t="s">
        <v>141</v>
      </c>
      <c r="B95" s="140" t="s">
        <v>1669</v>
      </c>
      <c r="C95" s="151">
        <v>2539.6982929999999</v>
      </c>
      <c r="D95" s="151">
        <v>1039.6982929999999</v>
      </c>
      <c r="E95" s="21"/>
      <c r="F95" s="520">
        <f t="shared" si="6"/>
        <v>0.10767519760366005</v>
      </c>
      <c r="G95" s="520">
        <f t="shared" si="7"/>
        <v>4.4079928492105756E-2</v>
      </c>
      <c r="H95" s="23"/>
      <c r="L95" s="23"/>
      <c r="M95" s="23"/>
    </row>
    <row r="96" spans="1:13">
      <c r="A96" s="25" t="s">
        <v>142</v>
      </c>
      <c r="B96" s="140" t="s">
        <v>1670</v>
      </c>
      <c r="C96" s="151">
        <v>3000</v>
      </c>
      <c r="D96" s="151">
        <v>4500</v>
      </c>
      <c r="E96" s="21"/>
      <c r="F96" s="520">
        <f t="shared" si="6"/>
        <v>0.12719053822310861</v>
      </c>
      <c r="G96" s="520">
        <f t="shared" si="7"/>
        <v>0.19078580733466291</v>
      </c>
      <c r="H96" s="23"/>
      <c r="L96" s="23"/>
      <c r="M96" s="23"/>
    </row>
    <row r="97" spans="1:14">
      <c r="A97" s="25" t="s">
        <v>143</v>
      </c>
      <c r="B97" s="140" t="s">
        <v>1671</v>
      </c>
      <c r="C97" s="151">
        <v>3346.9618620000001</v>
      </c>
      <c r="D97" s="151">
        <v>2346.9618620000001</v>
      </c>
      <c r="E97" s="21"/>
      <c r="F97" s="520">
        <f t="shared" si="6"/>
        <v>0.14190062687999927</v>
      </c>
      <c r="G97" s="520">
        <f t="shared" si="7"/>
        <v>9.9503780805629716E-2</v>
      </c>
      <c r="H97" s="23"/>
      <c r="L97" s="23"/>
      <c r="M97" s="23"/>
    </row>
    <row r="98" spans="1:14">
      <c r="A98" s="25" t="s">
        <v>144</v>
      </c>
      <c r="B98" s="140" t="s">
        <v>1672</v>
      </c>
      <c r="C98" s="151">
        <v>9000</v>
      </c>
      <c r="D98" s="151">
        <v>7000</v>
      </c>
      <c r="E98" s="21"/>
      <c r="F98" s="520">
        <f t="shared" si="6"/>
        <v>0.38157161466932582</v>
      </c>
      <c r="G98" s="520">
        <f t="shared" si="7"/>
        <v>0.29677792252058677</v>
      </c>
      <c r="H98" s="23"/>
      <c r="L98" s="23"/>
      <c r="M98" s="23"/>
    </row>
    <row r="99" spans="1:14">
      <c r="A99" s="25" t="s">
        <v>145</v>
      </c>
      <c r="B99" s="140" t="s">
        <v>1673</v>
      </c>
      <c r="C99" s="151">
        <v>1000</v>
      </c>
      <c r="D99" s="151">
        <v>4000</v>
      </c>
      <c r="E99" s="21"/>
      <c r="F99" s="520">
        <f t="shared" si="6"/>
        <v>4.2396846074369533E-2</v>
      </c>
      <c r="G99" s="520">
        <f t="shared" si="7"/>
        <v>0.16958738429747813</v>
      </c>
      <c r="H99" s="23"/>
      <c r="L99" s="23"/>
      <c r="M99" s="23"/>
    </row>
    <row r="100" spans="1:14">
      <c r="A100" s="25" t="s">
        <v>146</v>
      </c>
      <c r="B100" s="59" t="s">
        <v>97</v>
      </c>
      <c r="C100" s="153">
        <f>SUM(C93:C99)</f>
        <v>23586.660154999998</v>
      </c>
      <c r="D100" s="153">
        <f>SUM(D93:D99)</f>
        <v>23586.660154999998</v>
      </c>
      <c r="E100" s="42"/>
      <c r="F100" s="522">
        <f>SUM(F93:F99)</f>
        <v>1</v>
      </c>
      <c r="G100" s="522">
        <f>SUM(G93:G99)</f>
        <v>1</v>
      </c>
      <c r="H100" s="23"/>
      <c r="L100" s="23"/>
      <c r="M100" s="23"/>
    </row>
    <row r="101" spans="1:14" outlineLevel="1">
      <c r="A101" s="25" t="s">
        <v>147</v>
      </c>
      <c r="B101" s="60" t="s">
        <v>120</v>
      </c>
      <c r="C101" s="50"/>
      <c r="D101" s="50"/>
      <c r="E101" s="42"/>
      <c r="F101" s="520">
        <f t="shared" ref="F101:F105" si="8">IF($C$100=0,"",IF(C101="[for completion]","",C101/$C$100))</f>
        <v>0</v>
      </c>
      <c r="G101" s="520">
        <f t="shared" ref="G101:G105" si="9">IF($D$100=0,"",IF(D101="[for completion]","",D101/$D$100))</f>
        <v>0</v>
      </c>
      <c r="H101" s="23"/>
      <c r="L101" s="23"/>
      <c r="M101" s="23"/>
    </row>
    <row r="102" spans="1:14" outlineLevel="1">
      <c r="A102" s="25" t="s">
        <v>148</v>
      </c>
      <c r="B102" s="60" t="s">
        <v>122</v>
      </c>
      <c r="C102" s="50"/>
      <c r="D102" s="50"/>
      <c r="E102" s="42"/>
      <c r="F102" s="520">
        <f t="shared" si="8"/>
        <v>0</v>
      </c>
      <c r="G102" s="520">
        <f t="shared" si="9"/>
        <v>0</v>
      </c>
      <c r="H102" s="23"/>
      <c r="L102" s="23"/>
      <c r="M102" s="23"/>
    </row>
    <row r="103" spans="1:14" outlineLevel="1">
      <c r="A103" s="25" t="s">
        <v>149</v>
      </c>
      <c r="B103" s="60" t="s">
        <v>124</v>
      </c>
      <c r="C103" s="50"/>
      <c r="D103" s="50"/>
      <c r="E103" s="42"/>
      <c r="F103" s="520">
        <f t="shared" si="8"/>
        <v>0</v>
      </c>
      <c r="G103" s="520">
        <f t="shared" si="9"/>
        <v>0</v>
      </c>
      <c r="H103" s="23"/>
      <c r="L103" s="23"/>
      <c r="M103" s="23"/>
    </row>
    <row r="104" spans="1:14" outlineLevel="1">
      <c r="A104" s="25" t="s">
        <v>150</v>
      </c>
      <c r="B104" s="60" t="s">
        <v>126</v>
      </c>
      <c r="C104" s="50"/>
      <c r="D104" s="50"/>
      <c r="E104" s="42"/>
      <c r="F104" s="520">
        <f t="shared" si="8"/>
        <v>0</v>
      </c>
      <c r="G104" s="520">
        <f t="shared" si="9"/>
        <v>0</v>
      </c>
      <c r="H104" s="23"/>
      <c r="L104" s="23"/>
      <c r="M104" s="23"/>
    </row>
    <row r="105" spans="1:14" outlineLevel="1">
      <c r="A105" s="25" t="s">
        <v>151</v>
      </c>
      <c r="B105" s="60" t="s">
        <v>128</v>
      </c>
      <c r="C105" s="50"/>
      <c r="D105" s="50"/>
      <c r="E105" s="42"/>
      <c r="F105" s="520">
        <f t="shared" si="8"/>
        <v>0</v>
      </c>
      <c r="G105" s="520">
        <f t="shared" si="9"/>
        <v>0</v>
      </c>
      <c r="H105" s="23"/>
      <c r="L105" s="23"/>
      <c r="M105" s="23"/>
    </row>
    <row r="106" spans="1:14" outlineLevel="1">
      <c r="A106" s="25" t="s">
        <v>152</v>
      </c>
      <c r="B106" s="60"/>
      <c r="C106" s="50"/>
      <c r="D106" s="50"/>
      <c r="E106" s="42"/>
      <c r="F106" s="520"/>
      <c r="G106" s="520"/>
      <c r="H106" s="23"/>
      <c r="L106" s="23"/>
      <c r="M106" s="23"/>
    </row>
    <row r="107" spans="1:14" outlineLevel="1">
      <c r="A107" s="25" t="s">
        <v>153</v>
      </c>
      <c r="B107" s="60"/>
      <c r="C107" s="50"/>
      <c r="D107" s="50"/>
      <c r="E107" s="42"/>
      <c r="F107" s="51"/>
      <c r="G107" s="51"/>
      <c r="H107" s="23"/>
      <c r="L107" s="23"/>
      <c r="M107" s="23"/>
    </row>
    <row r="108" spans="1:14" outlineLevel="1">
      <c r="A108" s="25" t="s">
        <v>154</v>
      </c>
      <c r="B108" s="59"/>
      <c r="C108" s="50"/>
      <c r="D108" s="50"/>
      <c r="E108" s="42"/>
      <c r="F108" s="51"/>
      <c r="G108" s="51"/>
      <c r="H108" s="23"/>
      <c r="L108" s="23"/>
      <c r="M108" s="23"/>
    </row>
    <row r="109" spans="1:14" outlineLevel="1">
      <c r="A109" s="25" t="s">
        <v>155</v>
      </c>
      <c r="B109" s="60"/>
      <c r="C109" s="50"/>
      <c r="D109" s="50"/>
      <c r="E109" s="42"/>
      <c r="F109" s="51"/>
      <c r="G109" s="51"/>
      <c r="H109" s="23"/>
      <c r="L109" s="23"/>
      <c r="M109" s="23"/>
    </row>
    <row r="110" spans="1:14" outlineLevel="1">
      <c r="A110" s="25" t="s">
        <v>156</v>
      </c>
      <c r="B110" s="60"/>
      <c r="C110" s="50"/>
      <c r="D110" s="50"/>
      <c r="E110" s="42"/>
      <c r="F110" s="51"/>
      <c r="G110" s="51"/>
      <c r="H110" s="23"/>
      <c r="L110" s="23"/>
      <c r="M110" s="23"/>
    </row>
    <row r="111" spans="1:14" ht="15" customHeight="1">
      <c r="A111" s="44"/>
      <c r="B111" s="45" t="s">
        <v>157</v>
      </c>
      <c r="C111" s="47" t="s">
        <v>158</v>
      </c>
      <c r="D111" s="47" t="s">
        <v>159</v>
      </c>
      <c r="E111" s="46"/>
      <c r="F111" s="47" t="s">
        <v>160</v>
      </c>
      <c r="G111" s="47" t="s">
        <v>161</v>
      </c>
      <c r="H111" s="23"/>
      <c r="L111" s="23"/>
      <c r="M111" s="23"/>
    </row>
    <row r="112" spans="1:14" s="61" customFormat="1">
      <c r="A112" s="25" t="s">
        <v>162</v>
      </c>
      <c r="B112" s="42" t="s">
        <v>163</v>
      </c>
      <c r="C112" s="151">
        <v>36530.264638599998</v>
      </c>
      <c r="D112" s="151">
        <v>36530.264638599998</v>
      </c>
      <c r="E112" s="51"/>
      <c r="F112" s="520">
        <f>IF($C$129=0,"",IF(C112="[for completion]","",IF(C112="","",C112/$C$129)))</f>
        <v>1</v>
      </c>
      <c r="G112" s="520">
        <f>IF($D$129=0,"",IF(D112="[for completion]","",IF(D112="","",D112/$D$129)))</f>
        <v>1</v>
      </c>
      <c r="I112" s="25"/>
      <c r="J112" s="25"/>
      <c r="K112" s="25"/>
      <c r="L112" s="23" t="s">
        <v>1677</v>
      </c>
      <c r="M112" s="23"/>
      <c r="N112" s="23"/>
    </row>
    <row r="113" spans="1:14" s="61" customFormat="1">
      <c r="A113" s="25" t="s">
        <v>164</v>
      </c>
      <c r="B113" s="42" t="s">
        <v>1678</v>
      </c>
      <c r="C113" s="151">
        <v>0</v>
      </c>
      <c r="D113" s="151">
        <v>0</v>
      </c>
      <c r="E113" s="51"/>
      <c r="F113" s="520">
        <f t="shared" ref="F113:F128" si="10">IF($C$129=0,"",IF(C113="[for completion]","",IF(C113="","",C113/$C$129)))</f>
        <v>0</v>
      </c>
      <c r="G113" s="520">
        <f t="shared" ref="G113:G128" si="11">IF($D$129=0,"",IF(D113="[for completion]","",IF(D113="","",D113/$D$129)))</f>
        <v>0</v>
      </c>
      <c r="I113" s="25"/>
      <c r="J113" s="25"/>
      <c r="K113" s="25"/>
      <c r="L113" s="42" t="s">
        <v>1678</v>
      </c>
      <c r="M113" s="23"/>
      <c r="N113" s="23"/>
    </row>
    <row r="114" spans="1:14" s="61" customFormat="1">
      <c r="A114" s="25" t="s">
        <v>165</v>
      </c>
      <c r="B114" s="42" t="s">
        <v>172</v>
      </c>
      <c r="C114" s="151">
        <v>0</v>
      </c>
      <c r="D114" s="151">
        <v>0</v>
      </c>
      <c r="E114" s="51"/>
      <c r="F114" s="520">
        <f t="shared" si="10"/>
        <v>0</v>
      </c>
      <c r="G114" s="520">
        <f t="shared" si="11"/>
        <v>0</v>
      </c>
      <c r="I114" s="25"/>
      <c r="J114" s="25"/>
      <c r="K114" s="25"/>
      <c r="L114" s="42" t="s">
        <v>172</v>
      </c>
      <c r="M114" s="23"/>
      <c r="N114" s="23"/>
    </row>
    <row r="115" spans="1:14" s="61" customFormat="1">
      <c r="A115" s="25" t="s">
        <v>166</v>
      </c>
      <c r="B115" s="42" t="s">
        <v>1679</v>
      </c>
      <c r="C115" s="151">
        <v>0</v>
      </c>
      <c r="D115" s="151">
        <v>0</v>
      </c>
      <c r="E115" s="51"/>
      <c r="F115" s="520">
        <f t="shared" si="10"/>
        <v>0</v>
      </c>
      <c r="G115" s="520">
        <f t="shared" si="11"/>
        <v>0</v>
      </c>
      <c r="I115" s="25"/>
      <c r="J115" s="25"/>
      <c r="K115" s="25"/>
      <c r="L115" s="42" t="s">
        <v>1679</v>
      </c>
      <c r="M115" s="23"/>
      <c r="N115" s="23"/>
    </row>
    <row r="116" spans="1:14" s="61" customFormat="1">
      <c r="A116" s="25" t="s">
        <v>168</v>
      </c>
      <c r="B116" s="42" t="s">
        <v>1680</v>
      </c>
      <c r="C116" s="151">
        <v>0</v>
      </c>
      <c r="D116" s="151">
        <v>0</v>
      </c>
      <c r="E116" s="51"/>
      <c r="F116" s="520">
        <f t="shared" si="10"/>
        <v>0</v>
      </c>
      <c r="G116" s="520">
        <f t="shared" si="11"/>
        <v>0</v>
      </c>
      <c r="I116" s="25"/>
      <c r="J116" s="25"/>
      <c r="K116" s="25"/>
      <c r="L116" s="42" t="s">
        <v>1680</v>
      </c>
      <c r="M116" s="23"/>
      <c r="N116" s="23"/>
    </row>
    <row r="117" spans="1:14" s="61" customFormat="1">
      <c r="A117" s="25" t="s">
        <v>169</v>
      </c>
      <c r="B117" s="42" t="s">
        <v>174</v>
      </c>
      <c r="C117" s="151">
        <v>0</v>
      </c>
      <c r="D117" s="151">
        <v>0</v>
      </c>
      <c r="E117" s="42"/>
      <c r="F117" s="520">
        <f t="shared" si="10"/>
        <v>0</v>
      </c>
      <c r="G117" s="520">
        <f t="shared" si="11"/>
        <v>0</v>
      </c>
      <c r="I117" s="25"/>
      <c r="J117" s="25"/>
      <c r="K117" s="25"/>
      <c r="L117" s="42" t="s">
        <v>174</v>
      </c>
      <c r="M117" s="23"/>
      <c r="N117" s="23"/>
    </row>
    <row r="118" spans="1:14">
      <c r="A118" s="25" t="s">
        <v>170</v>
      </c>
      <c r="B118" s="42" t="s">
        <v>176</v>
      </c>
      <c r="C118" s="151">
        <v>0</v>
      </c>
      <c r="D118" s="151">
        <v>0</v>
      </c>
      <c r="E118" s="42"/>
      <c r="F118" s="520">
        <f t="shared" si="10"/>
        <v>0</v>
      </c>
      <c r="G118" s="520">
        <f t="shared" si="11"/>
        <v>0</v>
      </c>
      <c r="L118" s="42" t="s">
        <v>176</v>
      </c>
      <c r="M118" s="23"/>
    </row>
    <row r="119" spans="1:14">
      <c r="A119" s="25" t="s">
        <v>171</v>
      </c>
      <c r="B119" s="42" t="s">
        <v>1681</v>
      </c>
      <c r="C119" s="151">
        <v>0</v>
      </c>
      <c r="D119" s="151">
        <v>0</v>
      </c>
      <c r="E119" s="42"/>
      <c r="F119" s="520">
        <f t="shared" si="10"/>
        <v>0</v>
      </c>
      <c r="G119" s="520">
        <f t="shared" si="11"/>
        <v>0</v>
      </c>
      <c r="L119" s="42" t="s">
        <v>1681</v>
      </c>
      <c r="M119" s="23"/>
    </row>
    <row r="120" spans="1:14">
      <c r="A120" s="25" t="s">
        <v>173</v>
      </c>
      <c r="B120" s="42" t="s">
        <v>178</v>
      </c>
      <c r="C120" s="151">
        <v>0</v>
      </c>
      <c r="D120" s="151">
        <v>0</v>
      </c>
      <c r="E120" s="42"/>
      <c r="F120" s="520">
        <f t="shared" si="10"/>
        <v>0</v>
      </c>
      <c r="G120" s="520">
        <f t="shared" si="11"/>
        <v>0</v>
      </c>
      <c r="L120" s="42" t="s">
        <v>178</v>
      </c>
      <c r="M120" s="23"/>
    </row>
    <row r="121" spans="1:14">
      <c r="A121" s="25" t="s">
        <v>175</v>
      </c>
      <c r="B121" s="42" t="s">
        <v>1688</v>
      </c>
      <c r="C121" s="151">
        <v>0</v>
      </c>
      <c r="D121" s="151">
        <v>0</v>
      </c>
      <c r="E121" s="42"/>
      <c r="F121" s="520">
        <f t="shared" ref="F121" si="12">IF($C$129=0,"",IF(C121="[for completion]","",IF(C121="","",C121/$C$129)))</f>
        <v>0</v>
      </c>
      <c r="G121" s="520">
        <f t="shared" ref="G121" si="13">IF($D$129=0,"",IF(D121="[for completion]","",IF(D121="","",D121/$D$129)))</f>
        <v>0</v>
      </c>
      <c r="L121" s="42"/>
      <c r="M121" s="23"/>
    </row>
    <row r="122" spans="1:14">
      <c r="A122" s="25" t="s">
        <v>177</v>
      </c>
      <c r="B122" s="42" t="s">
        <v>180</v>
      </c>
      <c r="C122" s="151">
        <v>0</v>
      </c>
      <c r="D122" s="151">
        <v>0</v>
      </c>
      <c r="E122" s="42"/>
      <c r="F122" s="520">
        <f t="shared" si="10"/>
        <v>0</v>
      </c>
      <c r="G122" s="520">
        <f t="shared" si="11"/>
        <v>0</v>
      </c>
      <c r="L122" s="42" t="s">
        <v>180</v>
      </c>
      <c r="M122" s="23"/>
    </row>
    <row r="123" spans="1:14">
      <c r="A123" s="25" t="s">
        <v>179</v>
      </c>
      <c r="B123" s="42" t="s">
        <v>167</v>
      </c>
      <c r="C123" s="151">
        <v>0</v>
      </c>
      <c r="D123" s="151">
        <v>0</v>
      </c>
      <c r="E123" s="42"/>
      <c r="F123" s="520">
        <f t="shared" si="10"/>
        <v>0</v>
      </c>
      <c r="G123" s="520">
        <f t="shared" si="11"/>
        <v>0</v>
      </c>
      <c r="L123" s="42" t="s">
        <v>167</v>
      </c>
      <c r="M123" s="23"/>
    </row>
    <row r="124" spans="1:14">
      <c r="A124" s="25" t="s">
        <v>181</v>
      </c>
      <c r="B124" s="140" t="s">
        <v>1683</v>
      </c>
      <c r="C124" s="151">
        <v>0</v>
      </c>
      <c r="D124" s="151">
        <v>0</v>
      </c>
      <c r="E124" s="42"/>
      <c r="F124" s="520">
        <f t="shared" si="10"/>
        <v>0</v>
      </c>
      <c r="G124" s="520">
        <f t="shared" si="11"/>
        <v>0</v>
      </c>
      <c r="L124" s="140" t="s">
        <v>1683</v>
      </c>
      <c r="M124" s="23"/>
    </row>
    <row r="125" spans="1:14">
      <c r="A125" s="25" t="s">
        <v>183</v>
      </c>
      <c r="B125" s="42" t="s">
        <v>182</v>
      </c>
      <c r="C125" s="151">
        <v>0</v>
      </c>
      <c r="D125" s="151">
        <v>0</v>
      </c>
      <c r="E125" s="42"/>
      <c r="F125" s="520">
        <f t="shared" si="10"/>
        <v>0</v>
      </c>
      <c r="G125" s="520">
        <f t="shared" si="11"/>
        <v>0</v>
      </c>
      <c r="L125" s="42" t="s">
        <v>182</v>
      </c>
      <c r="M125" s="23"/>
    </row>
    <row r="126" spans="1:14">
      <c r="A126" s="25" t="s">
        <v>185</v>
      </c>
      <c r="B126" s="42" t="s">
        <v>184</v>
      </c>
      <c r="C126" s="151">
        <v>0</v>
      </c>
      <c r="D126" s="151">
        <v>0</v>
      </c>
      <c r="E126" s="42"/>
      <c r="F126" s="520">
        <f t="shared" si="10"/>
        <v>0</v>
      </c>
      <c r="G126" s="520">
        <f t="shared" si="11"/>
        <v>0</v>
      </c>
      <c r="H126" s="55"/>
      <c r="L126" s="42" t="s">
        <v>184</v>
      </c>
      <c r="M126" s="23"/>
    </row>
    <row r="127" spans="1:14">
      <c r="A127" s="25" t="s">
        <v>186</v>
      </c>
      <c r="B127" s="42" t="s">
        <v>1682</v>
      </c>
      <c r="C127" s="151">
        <v>0</v>
      </c>
      <c r="D127" s="151">
        <v>0</v>
      </c>
      <c r="E127" s="42"/>
      <c r="F127" s="520">
        <f t="shared" ref="F127" si="14">IF($C$129=0,"",IF(C127="[for completion]","",IF(C127="","",C127/$C$129)))</f>
        <v>0</v>
      </c>
      <c r="G127" s="520">
        <f t="shared" ref="G127" si="15">IF($D$129=0,"",IF(D127="[for completion]","",IF(D127="","",D127/$D$129)))</f>
        <v>0</v>
      </c>
      <c r="H127" s="23"/>
      <c r="L127" s="42" t="s">
        <v>1682</v>
      </c>
      <c r="M127" s="23"/>
    </row>
    <row r="128" spans="1:14">
      <c r="A128" s="25" t="s">
        <v>1684</v>
      </c>
      <c r="B128" s="42" t="s">
        <v>95</v>
      </c>
      <c r="C128" s="151">
        <v>0</v>
      </c>
      <c r="D128" s="151">
        <v>0</v>
      </c>
      <c r="E128" s="42"/>
      <c r="F128" s="520">
        <f t="shared" si="10"/>
        <v>0</v>
      </c>
      <c r="G128" s="520">
        <f t="shared" si="11"/>
        <v>0</v>
      </c>
      <c r="H128" s="23"/>
      <c r="L128" s="23"/>
      <c r="M128" s="23"/>
    </row>
    <row r="129" spans="1:14">
      <c r="A129" s="25" t="s">
        <v>1687</v>
      </c>
      <c r="B129" s="59" t="s">
        <v>97</v>
      </c>
      <c r="C129" s="151">
        <f>SUM(C112:C128)</f>
        <v>36530.264638599998</v>
      </c>
      <c r="D129" s="151">
        <f>SUM(D112:D128)</f>
        <v>36530.264638599998</v>
      </c>
      <c r="E129" s="42"/>
      <c r="F129" s="145">
        <f>SUM(F112:F128)</f>
        <v>1</v>
      </c>
      <c r="G129" s="145">
        <f>SUM(G112:G128)</f>
        <v>1</v>
      </c>
      <c r="H129" s="23"/>
      <c r="L129" s="23"/>
      <c r="M129" s="23"/>
    </row>
    <row r="130" spans="1:14" outlineLevel="1">
      <c r="A130" s="25" t="s">
        <v>187</v>
      </c>
      <c r="B130" s="54" t="s">
        <v>99</v>
      </c>
      <c r="C130" s="151"/>
      <c r="D130" s="151"/>
      <c r="E130" s="42"/>
      <c r="F130" s="520" t="str">
        <f>IF($C$129=0,"",IF(C130="[for completion]","",IF(C130="","",C130/$C$129)))</f>
        <v/>
      </c>
      <c r="G130" s="520" t="str">
        <f>IF($D$129=0,"",IF(D130="[for completion]","",IF(D130="","",D130/$D$129)))</f>
        <v/>
      </c>
      <c r="H130" s="23"/>
      <c r="L130" s="23"/>
      <c r="M130" s="23"/>
    </row>
    <row r="131" spans="1:14" outlineLevel="1">
      <c r="A131" s="25" t="s">
        <v>188</v>
      </c>
      <c r="B131" s="54" t="s">
        <v>99</v>
      </c>
      <c r="C131" s="151"/>
      <c r="D131" s="151"/>
      <c r="E131" s="42"/>
      <c r="F131" s="520">
        <f t="shared" ref="F131:F136" si="16">IF($C$129=0,"",IF(C131="[for completion]","",C131/$C$129))</f>
        <v>0</v>
      </c>
      <c r="G131" s="520">
        <f t="shared" ref="G131:G136" si="17">IF($D$129=0,"",IF(D131="[for completion]","",D131/$D$129))</f>
        <v>0</v>
      </c>
      <c r="H131" s="23"/>
      <c r="L131" s="23"/>
      <c r="M131" s="23"/>
    </row>
    <row r="132" spans="1:14" outlineLevel="1">
      <c r="A132" s="25" t="s">
        <v>189</v>
      </c>
      <c r="B132" s="54" t="s">
        <v>99</v>
      </c>
      <c r="C132" s="151"/>
      <c r="D132" s="151"/>
      <c r="E132" s="42"/>
      <c r="F132" s="520">
        <f t="shared" si="16"/>
        <v>0</v>
      </c>
      <c r="G132" s="520">
        <f t="shared" si="17"/>
        <v>0</v>
      </c>
      <c r="H132" s="23"/>
      <c r="L132" s="23"/>
      <c r="M132" s="23"/>
    </row>
    <row r="133" spans="1:14" outlineLevel="1">
      <c r="A133" s="25" t="s">
        <v>190</v>
      </c>
      <c r="B133" s="54" t="s">
        <v>99</v>
      </c>
      <c r="C133" s="151"/>
      <c r="D133" s="151"/>
      <c r="E133" s="42"/>
      <c r="F133" s="520">
        <f t="shared" si="16"/>
        <v>0</v>
      </c>
      <c r="G133" s="520">
        <f t="shared" si="17"/>
        <v>0</v>
      </c>
      <c r="H133" s="23"/>
      <c r="L133" s="23"/>
      <c r="M133" s="23"/>
    </row>
    <row r="134" spans="1:14" outlineLevel="1">
      <c r="A134" s="25" t="s">
        <v>191</v>
      </c>
      <c r="B134" s="54" t="s">
        <v>99</v>
      </c>
      <c r="C134" s="151"/>
      <c r="D134" s="151"/>
      <c r="E134" s="42"/>
      <c r="F134" s="520">
        <f t="shared" si="16"/>
        <v>0</v>
      </c>
      <c r="G134" s="520">
        <f t="shared" si="17"/>
        <v>0</v>
      </c>
      <c r="H134" s="23"/>
      <c r="L134" s="23"/>
      <c r="M134" s="23"/>
    </row>
    <row r="135" spans="1:14" outlineLevel="1">
      <c r="A135" s="25" t="s">
        <v>192</v>
      </c>
      <c r="B135" s="54" t="s">
        <v>99</v>
      </c>
      <c r="C135" s="151"/>
      <c r="D135" s="151"/>
      <c r="E135" s="42"/>
      <c r="F135" s="520">
        <f t="shared" si="16"/>
        <v>0</v>
      </c>
      <c r="G135" s="520">
        <f t="shared" si="17"/>
        <v>0</v>
      </c>
      <c r="H135" s="23"/>
      <c r="L135" s="23"/>
      <c r="M135" s="23"/>
    </row>
    <row r="136" spans="1:14" outlineLevel="1">
      <c r="A136" s="25" t="s">
        <v>193</v>
      </c>
      <c r="B136" s="54" t="s">
        <v>99</v>
      </c>
      <c r="C136" s="151"/>
      <c r="D136" s="151"/>
      <c r="E136" s="42"/>
      <c r="F136" s="520">
        <f t="shared" si="16"/>
        <v>0</v>
      </c>
      <c r="G136" s="520">
        <f t="shared" si="17"/>
        <v>0</v>
      </c>
      <c r="H136" s="23"/>
      <c r="L136" s="23"/>
      <c r="M136" s="23"/>
    </row>
    <row r="137" spans="1:14" ht="15" customHeight="1">
      <c r="A137" s="44"/>
      <c r="B137" s="45" t="s">
        <v>194</v>
      </c>
      <c r="C137" s="161" t="s">
        <v>158</v>
      </c>
      <c r="D137" s="161" t="s">
        <v>159</v>
      </c>
      <c r="E137" s="46"/>
      <c r="F137" s="523" t="s">
        <v>160</v>
      </c>
      <c r="G137" s="523" t="s">
        <v>161</v>
      </c>
      <c r="H137" s="23"/>
      <c r="L137" s="23"/>
      <c r="M137" s="23"/>
    </row>
    <row r="138" spans="1:14" s="61" customFormat="1">
      <c r="A138" s="25" t="s">
        <v>195</v>
      </c>
      <c r="B138" s="42" t="s">
        <v>163</v>
      </c>
      <c r="C138" s="151">
        <v>23450</v>
      </c>
      <c r="D138" s="151">
        <v>23450</v>
      </c>
      <c r="E138" s="51"/>
      <c r="F138" s="520">
        <f>IF($C$155=0,"",IF(C138="[for completion]","",IF(C138="","",C138/$C$155)))</f>
        <v>0.99420604044396543</v>
      </c>
      <c r="G138" s="520">
        <f>IF($D$155=0,"",IF(D138="[for completion]","",IF(D138="","",D138/$D$155)))</f>
        <v>0.99420604044396543</v>
      </c>
      <c r="H138" s="23"/>
      <c r="I138" s="25"/>
      <c r="J138" s="25"/>
      <c r="K138" s="25"/>
      <c r="L138" s="23"/>
      <c r="M138" s="23"/>
      <c r="N138" s="23"/>
    </row>
    <row r="139" spans="1:14" s="61" customFormat="1">
      <c r="A139" s="25" t="s">
        <v>196</v>
      </c>
      <c r="B139" s="42" t="s">
        <v>1678</v>
      </c>
      <c r="C139" s="151">
        <v>0</v>
      </c>
      <c r="D139" s="151">
        <v>0</v>
      </c>
      <c r="E139" s="51"/>
      <c r="F139" s="520">
        <f t="shared" ref="F139:F146" si="18">IF($C$155=0,"",IF(C139="[for completion]","",IF(C139="","",C139/$C$155)))</f>
        <v>0</v>
      </c>
      <c r="G139" s="520">
        <f t="shared" ref="G139:G146" si="19">IF($D$155=0,"",IF(D139="[for completion]","",IF(D139="","",D139/$D$155)))</f>
        <v>0</v>
      </c>
      <c r="H139" s="23"/>
      <c r="I139" s="25"/>
      <c r="J139" s="25"/>
      <c r="K139" s="25"/>
      <c r="L139" s="23"/>
      <c r="M139" s="23"/>
      <c r="N139" s="23"/>
    </row>
    <row r="140" spans="1:14" s="61" customFormat="1">
      <c r="A140" s="25" t="s">
        <v>197</v>
      </c>
      <c r="B140" s="42" t="s">
        <v>172</v>
      </c>
      <c r="C140" s="151">
        <v>0</v>
      </c>
      <c r="D140" s="151">
        <v>0</v>
      </c>
      <c r="E140" s="51"/>
      <c r="F140" s="520">
        <f t="shared" si="18"/>
        <v>0</v>
      </c>
      <c r="G140" s="520">
        <f t="shared" si="19"/>
        <v>0</v>
      </c>
      <c r="H140" s="23"/>
      <c r="I140" s="25"/>
      <c r="J140" s="25"/>
      <c r="K140" s="25"/>
      <c r="L140" s="23"/>
      <c r="M140" s="23"/>
      <c r="N140" s="23"/>
    </row>
    <row r="141" spans="1:14" s="61" customFormat="1">
      <c r="A141" s="25" t="s">
        <v>198</v>
      </c>
      <c r="B141" s="42" t="s">
        <v>1679</v>
      </c>
      <c r="C141" s="151">
        <v>0</v>
      </c>
      <c r="D141" s="151">
        <v>0</v>
      </c>
      <c r="E141" s="51"/>
      <c r="F141" s="520">
        <f t="shared" si="18"/>
        <v>0</v>
      </c>
      <c r="G141" s="520">
        <f t="shared" si="19"/>
        <v>0</v>
      </c>
      <c r="H141" s="23"/>
      <c r="I141" s="25"/>
      <c r="J141" s="25"/>
      <c r="K141" s="25"/>
      <c r="L141" s="23"/>
      <c r="M141" s="23"/>
      <c r="N141" s="23"/>
    </row>
    <row r="142" spans="1:14" s="61" customFormat="1">
      <c r="A142" s="25" t="s">
        <v>199</v>
      </c>
      <c r="B142" s="42" t="s">
        <v>1680</v>
      </c>
      <c r="C142" s="151">
        <v>0</v>
      </c>
      <c r="D142" s="151">
        <v>0</v>
      </c>
      <c r="E142" s="51"/>
      <c r="F142" s="520">
        <f t="shared" si="18"/>
        <v>0</v>
      </c>
      <c r="G142" s="520">
        <f t="shared" si="19"/>
        <v>0</v>
      </c>
      <c r="H142" s="23"/>
      <c r="I142" s="25"/>
      <c r="J142" s="25"/>
      <c r="K142" s="25"/>
      <c r="L142" s="23"/>
      <c r="M142" s="23"/>
      <c r="N142" s="23"/>
    </row>
    <row r="143" spans="1:14" s="61" customFormat="1">
      <c r="A143" s="25" t="s">
        <v>200</v>
      </c>
      <c r="B143" s="42" t="s">
        <v>174</v>
      </c>
      <c r="C143" s="151">
        <v>0</v>
      </c>
      <c r="D143" s="151">
        <v>0</v>
      </c>
      <c r="E143" s="42"/>
      <c r="F143" s="520">
        <f t="shared" si="18"/>
        <v>0</v>
      </c>
      <c r="G143" s="520">
        <f t="shared" si="19"/>
        <v>0</v>
      </c>
      <c r="H143" s="23"/>
      <c r="I143" s="25"/>
      <c r="J143" s="25"/>
      <c r="K143" s="25"/>
      <c r="L143" s="23"/>
      <c r="M143" s="23"/>
      <c r="N143" s="23"/>
    </row>
    <row r="144" spans="1:14">
      <c r="A144" s="25" t="s">
        <v>201</v>
      </c>
      <c r="B144" s="42" t="s">
        <v>176</v>
      </c>
      <c r="C144" s="151">
        <v>0</v>
      </c>
      <c r="D144" s="151">
        <v>0</v>
      </c>
      <c r="E144" s="42"/>
      <c r="F144" s="520">
        <f t="shared" si="18"/>
        <v>0</v>
      </c>
      <c r="G144" s="520">
        <f t="shared" si="19"/>
        <v>0</v>
      </c>
      <c r="H144" s="23"/>
      <c r="L144" s="23"/>
      <c r="M144" s="23"/>
    </row>
    <row r="145" spans="1:13">
      <c r="A145" s="25" t="s">
        <v>202</v>
      </c>
      <c r="B145" s="42" t="s">
        <v>1681</v>
      </c>
      <c r="C145" s="151">
        <v>0</v>
      </c>
      <c r="D145" s="151">
        <v>0</v>
      </c>
      <c r="E145" s="42"/>
      <c r="F145" s="520">
        <f t="shared" si="18"/>
        <v>0</v>
      </c>
      <c r="G145" s="520">
        <f t="shared" si="19"/>
        <v>0</v>
      </c>
      <c r="H145" s="23"/>
      <c r="L145" s="23"/>
      <c r="M145" s="23"/>
    </row>
    <row r="146" spans="1:13">
      <c r="A146" s="25" t="s">
        <v>203</v>
      </c>
      <c r="B146" s="42" t="s">
        <v>178</v>
      </c>
      <c r="C146" s="151">
        <v>0</v>
      </c>
      <c r="D146" s="151">
        <v>0</v>
      </c>
      <c r="E146" s="42"/>
      <c r="F146" s="520">
        <f t="shared" si="18"/>
        <v>0</v>
      </c>
      <c r="G146" s="520">
        <f t="shared" si="19"/>
        <v>0</v>
      </c>
      <c r="H146" s="23"/>
      <c r="L146" s="23"/>
      <c r="M146" s="23"/>
    </row>
    <row r="147" spans="1:13">
      <c r="A147" s="25" t="s">
        <v>204</v>
      </c>
      <c r="B147" s="42" t="s">
        <v>1688</v>
      </c>
      <c r="C147" s="151">
        <v>0</v>
      </c>
      <c r="D147" s="151">
        <v>0</v>
      </c>
      <c r="E147" s="42"/>
      <c r="F147" s="520">
        <f t="shared" ref="F147" si="20">IF($C$155=0,"",IF(C147="[for completion]","",IF(C147="","",C147/$C$155)))</f>
        <v>0</v>
      </c>
      <c r="G147" s="520">
        <f t="shared" ref="G147" si="21">IF($D$155=0,"",IF(D147="[for completion]","",IF(D147="","",D147/$D$155)))</f>
        <v>0</v>
      </c>
      <c r="H147" s="23"/>
      <c r="L147" s="23"/>
      <c r="M147" s="23"/>
    </row>
    <row r="148" spans="1:13">
      <c r="A148" s="25" t="s">
        <v>205</v>
      </c>
      <c r="B148" s="42" t="s">
        <v>180</v>
      </c>
      <c r="C148" s="151">
        <v>0</v>
      </c>
      <c r="D148" s="151">
        <v>0</v>
      </c>
      <c r="E148" s="42"/>
      <c r="F148" s="520">
        <f t="shared" ref="F148:F154" si="22">IF($C$155=0,"",IF(C148="[for completion]","",IF(C148="","",C148/$C$155)))</f>
        <v>0</v>
      </c>
      <c r="G148" s="520">
        <f t="shared" ref="G148:G154" si="23">IF($D$155=0,"",IF(D148="[for completion]","",IF(D148="","",D148/$D$155)))</f>
        <v>0</v>
      </c>
      <c r="H148" s="23"/>
      <c r="L148" s="23"/>
      <c r="M148" s="23"/>
    </row>
    <row r="149" spans="1:13">
      <c r="A149" s="25" t="s">
        <v>206</v>
      </c>
      <c r="B149" s="42" t="s">
        <v>167</v>
      </c>
      <c r="C149" s="151">
        <v>136.660155</v>
      </c>
      <c r="D149" s="151">
        <v>136.660155</v>
      </c>
      <c r="E149" s="42"/>
      <c r="F149" s="520">
        <f t="shared" si="22"/>
        <v>5.7939595560344819E-3</v>
      </c>
      <c r="G149" s="520">
        <f t="shared" si="23"/>
        <v>5.7939595560344819E-3</v>
      </c>
      <c r="H149" s="23"/>
      <c r="L149" s="23"/>
      <c r="M149" s="23"/>
    </row>
    <row r="150" spans="1:13">
      <c r="A150" s="25" t="s">
        <v>207</v>
      </c>
      <c r="B150" s="140" t="s">
        <v>1683</v>
      </c>
      <c r="C150" s="151">
        <v>0</v>
      </c>
      <c r="D150" s="151">
        <v>0</v>
      </c>
      <c r="E150" s="42"/>
      <c r="F150" s="520">
        <f t="shared" si="22"/>
        <v>0</v>
      </c>
      <c r="G150" s="520">
        <f t="shared" si="23"/>
        <v>0</v>
      </c>
      <c r="H150" s="23"/>
      <c r="L150" s="23"/>
      <c r="M150" s="23"/>
    </row>
    <row r="151" spans="1:13">
      <c r="A151" s="25" t="s">
        <v>208</v>
      </c>
      <c r="B151" s="42" t="s">
        <v>182</v>
      </c>
      <c r="C151" s="151">
        <v>0</v>
      </c>
      <c r="D151" s="151">
        <v>0</v>
      </c>
      <c r="E151" s="42"/>
      <c r="F151" s="520">
        <f t="shared" si="22"/>
        <v>0</v>
      </c>
      <c r="G151" s="520">
        <f t="shared" si="23"/>
        <v>0</v>
      </c>
      <c r="H151" s="23"/>
      <c r="L151" s="23"/>
      <c r="M151" s="23"/>
    </row>
    <row r="152" spans="1:13">
      <c r="A152" s="25" t="s">
        <v>209</v>
      </c>
      <c r="B152" s="42" t="s">
        <v>184</v>
      </c>
      <c r="C152" s="151">
        <v>0</v>
      </c>
      <c r="D152" s="151">
        <v>0</v>
      </c>
      <c r="E152" s="42"/>
      <c r="F152" s="520">
        <f t="shared" si="22"/>
        <v>0</v>
      </c>
      <c r="G152" s="520">
        <f t="shared" si="23"/>
        <v>0</v>
      </c>
      <c r="H152" s="23"/>
      <c r="L152" s="23"/>
      <c r="M152" s="23"/>
    </row>
    <row r="153" spans="1:13">
      <c r="A153" s="25" t="s">
        <v>210</v>
      </c>
      <c r="B153" s="42" t="s">
        <v>1682</v>
      </c>
      <c r="C153" s="151">
        <v>0</v>
      </c>
      <c r="D153" s="151">
        <v>0</v>
      </c>
      <c r="E153" s="42"/>
      <c r="F153" s="520">
        <f t="shared" si="22"/>
        <v>0</v>
      </c>
      <c r="G153" s="520">
        <f t="shared" si="23"/>
        <v>0</v>
      </c>
      <c r="H153" s="23"/>
      <c r="L153" s="23"/>
      <c r="M153" s="23"/>
    </row>
    <row r="154" spans="1:13">
      <c r="A154" s="25" t="s">
        <v>1685</v>
      </c>
      <c r="B154" s="42" t="s">
        <v>95</v>
      </c>
      <c r="C154" s="151">
        <v>0</v>
      </c>
      <c r="D154" s="151">
        <v>0</v>
      </c>
      <c r="E154" s="42"/>
      <c r="F154" s="520">
        <f t="shared" si="22"/>
        <v>0</v>
      </c>
      <c r="G154" s="520">
        <f t="shared" si="23"/>
        <v>0</v>
      </c>
      <c r="H154" s="23"/>
      <c r="L154" s="23"/>
      <c r="M154" s="23"/>
    </row>
    <row r="155" spans="1:13">
      <c r="A155" s="25" t="s">
        <v>1689</v>
      </c>
      <c r="B155" s="59" t="s">
        <v>97</v>
      </c>
      <c r="C155" s="151">
        <f>SUM(C138:C154)</f>
        <v>23586.660155000001</v>
      </c>
      <c r="D155" s="151">
        <f>SUM(D138:D154)</f>
        <v>23586.660155000001</v>
      </c>
      <c r="E155" s="42"/>
      <c r="F155" s="145">
        <f>SUM(F138:F154)</f>
        <v>0.99999999999999989</v>
      </c>
      <c r="G155" s="145">
        <f>SUM(G138:G154)</f>
        <v>0.99999999999999989</v>
      </c>
      <c r="H155" s="23"/>
      <c r="L155" s="23"/>
      <c r="M155" s="23"/>
    </row>
    <row r="156" spans="1:13" outlineLevel="1">
      <c r="A156" s="25" t="s">
        <v>211</v>
      </c>
      <c r="B156" s="54" t="s">
        <v>99</v>
      </c>
      <c r="C156" s="151"/>
      <c r="D156" s="151"/>
      <c r="E156" s="42"/>
      <c r="F156" s="520" t="str">
        <f>IF($C$155=0,"",IF(C156="[for completion]","",IF(C156="","",C156/$C$155)))</f>
        <v/>
      </c>
      <c r="G156" s="520" t="str">
        <f>IF($D$155=0,"",IF(D156="[for completion]","",IF(D156="","",D156/$D$155)))</f>
        <v/>
      </c>
      <c r="H156" s="23"/>
      <c r="L156" s="23"/>
      <c r="M156" s="23"/>
    </row>
    <row r="157" spans="1:13" outlineLevel="1">
      <c r="A157" s="25" t="s">
        <v>212</v>
      </c>
      <c r="B157" s="54" t="s">
        <v>99</v>
      </c>
      <c r="C157" s="151"/>
      <c r="D157" s="151"/>
      <c r="E157" s="42"/>
      <c r="F157" s="51" t="str">
        <f t="shared" ref="F157:F162" si="24">IF($C$155=0,"",IF(C157="[for completion]","",IF(C157="","",C157/$C$155)))</f>
        <v/>
      </c>
      <c r="G157" s="51" t="str">
        <f t="shared" ref="G157:G162" si="25">IF($D$155=0,"",IF(D157="[for completion]","",IF(D157="","",D157/$D$155)))</f>
        <v/>
      </c>
      <c r="H157" s="23"/>
      <c r="L157" s="23"/>
      <c r="M157" s="23"/>
    </row>
    <row r="158" spans="1:13" outlineLevel="1">
      <c r="A158" s="25" t="s">
        <v>213</v>
      </c>
      <c r="B158" s="54" t="s">
        <v>99</v>
      </c>
      <c r="C158" s="151"/>
      <c r="D158" s="151"/>
      <c r="E158" s="42"/>
      <c r="F158" s="51" t="str">
        <f t="shared" si="24"/>
        <v/>
      </c>
      <c r="G158" s="51" t="str">
        <f t="shared" si="25"/>
        <v/>
      </c>
      <c r="H158" s="23"/>
      <c r="L158" s="23"/>
      <c r="M158" s="23"/>
    </row>
    <row r="159" spans="1:13" outlineLevel="1">
      <c r="A159" s="25" t="s">
        <v>214</v>
      </c>
      <c r="B159" s="54" t="s">
        <v>99</v>
      </c>
      <c r="E159" s="42"/>
      <c r="F159" s="51" t="str">
        <f t="shared" si="24"/>
        <v/>
      </c>
      <c r="G159" s="51" t="str">
        <f t="shared" si="25"/>
        <v/>
      </c>
      <c r="H159" s="23"/>
      <c r="L159" s="23"/>
      <c r="M159" s="23"/>
    </row>
    <row r="160" spans="1:13" outlineLevel="1">
      <c r="A160" s="25" t="s">
        <v>215</v>
      </c>
      <c r="B160" s="54" t="s">
        <v>99</v>
      </c>
      <c r="E160" s="42"/>
      <c r="F160" s="51" t="str">
        <f t="shared" si="24"/>
        <v/>
      </c>
      <c r="G160" s="51" t="str">
        <f t="shared" si="25"/>
        <v/>
      </c>
      <c r="H160" s="23"/>
      <c r="L160" s="23"/>
      <c r="M160" s="23"/>
    </row>
    <row r="161" spans="1:13" outlineLevel="1">
      <c r="A161" s="25" t="s">
        <v>216</v>
      </c>
      <c r="B161" s="54" t="s">
        <v>99</v>
      </c>
      <c r="E161" s="42"/>
      <c r="F161" s="51" t="str">
        <f t="shared" si="24"/>
        <v/>
      </c>
      <c r="G161" s="51" t="str">
        <f t="shared" si="25"/>
        <v/>
      </c>
      <c r="H161" s="23"/>
      <c r="L161" s="23"/>
      <c r="M161" s="23"/>
    </row>
    <row r="162" spans="1:13" outlineLevel="1">
      <c r="A162" s="25" t="s">
        <v>217</v>
      </c>
      <c r="B162" s="54" t="s">
        <v>99</v>
      </c>
      <c r="E162" s="42"/>
      <c r="F162" s="51" t="str">
        <f t="shared" si="24"/>
        <v/>
      </c>
      <c r="G162" s="51" t="str">
        <f t="shared" si="25"/>
        <v/>
      </c>
      <c r="H162" s="23"/>
      <c r="L162" s="23"/>
      <c r="M162" s="23"/>
    </row>
    <row r="163" spans="1:13" ht="15" customHeight="1">
      <c r="A163" s="44"/>
      <c r="B163" s="45" t="s">
        <v>218</v>
      </c>
      <c r="C163" s="98" t="s">
        <v>158</v>
      </c>
      <c r="D163" s="98" t="s">
        <v>159</v>
      </c>
      <c r="E163" s="46"/>
      <c r="F163" s="98" t="s">
        <v>160</v>
      </c>
      <c r="G163" s="98" t="s">
        <v>161</v>
      </c>
      <c r="H163" s="23"/>
      <c r="L163" s="23"/>
      <c r="M163" s="23"/>
    </row>
    <row r="164" spans="1:13">
      <c r="A164" s="25" t="s">
        <v>220</v>
      </c>
      <c r="B164" s="23" t="s">
        <v>221</v>
      </c>
      <c r="C164" s="151">
        <v>22586.660155000001</v>
      </c>
      <c r="D164" s="151">
        <v>22586.660155000001</v>
      </c>
      <c r="E164" s="63"/>
      <c r="F164" s="520">
        <f>IF($C$167=0,"",IF(C164="[for completion]","",IF(C164="","",C164/$C$167)))</f>
        <v>0.95760315392563045</v>
      </c>
      <c r="G164" s="520">
        <f>IF($D$167=0,"",IF(D164="[for completion]","",IF(D164="","",D164/$D$167)))</f>
        <v>0.95760315392563045</v>
      </c>
      <c r="H164" s="23"/>
      <c r="L164" s="23"/>
      <c r="M164" s="23"/>
    </row>
    <row r="165" spans="1:13">
      <c r="A165" s="25" t="s">
        <v>222</v>
      </c>
      <c r="B165" s="23" t="s">
        <v>223</v>
      </c>
      <c r="C165" s="151">
        <v>1000</v>
      </c>
      <c r="D165" s="151">
        <v>1000</v>
      </c>
      <c r="E165" s="63"/>
      <c r="F165" s="520">
        <f t="shared" ref="F165:F166" si="26">IF($C$167=0,"",IF(C165="[for completion]","",IF(C165="","",C165/$C$167)))</f>
        <v>4.2396846074369526E-2</v>
      </c>
      <c r="G165" s="520">
        <f t="shared" ref="G165:G166" si="27">IF($D$167=0,"",IF(D165="[for completion]","",IF(D165="","",D165/$D$167)))</f>
        <v>4.2396846074369526E-2</v>
      </c>
      <c r="H165" s="23"/>
      <c r="L165" s="23"/>
      <c r="M165" s="23"/>
    </row>
    <row r="166" spans="1:13">
      <c r="A166" s="25" t="s">
        <v>224</v>
      </c>
      <c r="B166" s="23" t="s">
        <v>95</v>
      </c>
      <c r="C166" s="151">
        <v>0</v>
      </c>
      <c r="D166" s="151">
        <v>0</v>
      </c>
      <c r="E166" s="63"/>
      <c r="F166" s="520">
        <f t="shared" si="26"/>
        <v>0</v>
      </c>
      <c r="G166" s="520">
        <f t="shared" si="27"/>
        <v>0</v>
      </c>
      <c r="H166" s="23"/>
      <c r="L166" s="23"/>
      <c r="M166" s="23"/>
    </row>
    <row r="167" spans="1:13">
      <c r="A167" s="25" t="s">
        <v>225</v>
      </c>
      <c r="B167" s="64" t="s">
        <v>97</v>
      </c>
      <c r="C167" s="162">
        <f>SUM(C164:C166)</f>
        <v>23586.660155000001</v>
      </c>
      <c r="D167" s="162">
        <f>SUM(D164:D166)</f>
        <v>23586.660155000001</v>
      </c>
      <c r="E167" s="63"/>
      <c r="F167" s="524">
        <f>SUM(F164:F166)</f>
        <v>1</v>
      </c>
      <c r="G167" s="524">
        <f>SUM(G164:G166)</f>
        <v>1</v>
      </c>
      <c r="H167" s="23"/>
      <c r="L167" s="23"/>
      <c r="M167" s="23"/>
    </row>
    <row r="168" spans="1:13" outlineLevel="1">
      <c r="A168" s="25" t="s">
        <v>226</v>
      </c>
      <c r="B168" s="64"/>
      <c r="C168" s="162"/>
      <c r="D168" s="162"/>
      <c r="E168" s="63"/>
      <c r="F168" s="524"/>
      <c r="G168" s="525"/>
      <c r="H168" s="23"/>
      <c r="L168" s="23"/>
      <c r="M168" s="23"/>
    </row>
    <row r="169" spans="1:13" outlineLevel="1">
      <c r="A169" s="25" t="s">
        <v>227</v>
      </c>
      <c r="B169" s="64"/>
      <c r="C169" s="162"/>
      <c r="D169" s="162"/>
      <c r="E169" s="63"/>
      <c r="F169" s="63"/>
      <c r="G169" s="21"/>
      <c r="H169" s="23"/>
      <c r="L169" s="23"/>
      <c r="M169" s="23"/>
    </row>
    <row r="170" spans="1:13" outlineLevel="1">
      <c r="A170" s="25" t="s">
        <v>228</v>
      </c>
      <c r="B170" s="64"/>
      <c r="C170" s="23"/>
      <c r="D170" s="23"/>
      <c r="E170" s="63"/>
      <c r="F170" s="63"/>
      <c r="G170" s="21"/>
      <c r="H170" s="23"/>
      <c r="L170" s="23"/>
      <c r="M170" s="23"/>
    </row>
    <row r="171" spans="1:13" outlineLevel="1">
      <c r="A171" s="25" t="s">
        <v>229</v>
      </c>
      <c r="B171" s="64"/>
      <c r="C171" s="23"/>
      <c r="D171" s="23"/>
      <c r="E171" s="63"/>
      <c r="F171" s="63"/>
      <c r="G171" s="21"/>
      <c r="H171" s="23"/>
      <c r="L171" s="23"/>
      <c r="M171" s="23"/>
    </row>
    <row r="172" spans="1:13" outlineLevel="1">
      <c r="A172" s="25" t="s">
        <v>230</v>
      </c>
      <c r="B172" s="64"/>
      <c r="C172" s="23"/>
      <c r="D172" s="23"/>
      <c r="E172" s="63"/>
      <c r="F172" s="63"/>
      <c r="G172" s="21"/>
      <c r="H172" s="23"/>
      <c r="L172" s="23"/>
      <c r="M172" s="23"/>
    </row>
    <row r="173" spans="1:13" ht="15" customHeight="1">
      <c r="A173" s="44"/>
      <c r="B173" s="45" t="s">
        <v>231</v>
      </c>
      <c r="C173" s="44" t="s">
        <v>62</v>
      </c>
      <c r="D173" s="44"/>
      <c r="E173" s="46"/>
      <c r="F173" s="47" t="s">
        <v>232</v>
      </c>
      <c r="G173" s="47"/>
      <c r="H173" s="23"/>
      <c r="L173" s="23"/>
      <c r="M173" s="23"/>
    </row>
    <row r="174" spans="1:13" ht="15" customHeight="1">
      <c r="A174" s="25" t="s">
        <v>233</v>
      </c>
      <c r="B174" s="42" t="s">
        <v>234</v>
      </c>
      <c r="C174" s="151">
        <v>279.24918859999997</v>
      </c>
      <c r="D174" s="39"/>
      <c r="E174" s="31"/>
      <c r="F174" s="520">
        <f>IF($C$179=0,"",IF(C174="[for completion]","",C174/$C$179))</f>
        <v>0.18260541884324788</v>
      </c>
      <c r="G174" s="51"/>
      <c r="H174" s="23"/>
      <c r="L174" s="23"/>
      <c r="M174" s="23"/>
    </row>
    <row r="175" spans="1:13" ht="30.75" customHeight="1">
      <c r="A175" s="25" t="s">
        <v>9</v>
      </c>
      <c r="B175" s="42" t="s">
        <v>1520</v>
      </c>
      <c r="C175" s="151">
        <v>0</v>
      </c>
      <c r="E175" s="53"/>
      <c r="F175" s="520">
        <f>IF($C$179=0,"",IF(C175="[for completion]","",C175/$C$179))</f>
        <v>0</v>
      </c>
      <c r="G175" s="51"/>
      <c r="H175" s="23"/>
      <c r="L175" s="23"/>
      <c r="M175" s="23"/>
    </row>
    <row r="176" spans="1:13">
      <c r="A176" s="25" t="s">
        <v>235</v>
      </c>
      <c r="B176" s="42" t="s">
        <v>236</v>
      </c>
      <c r="C176" s="151">
        <v>0</v>
      </c>
      <c r="E176" s="53"/>
      <c r="F176" s="520"/>
      <c r="G176" s="51"/>
      <c r="H176" s="23"/>
      <c r="L176" s="23"/>
      <c r="M176" s="23"/>
    </row>
    <row r="177" spans="1:13">
      <c r="A177" s="25" t="s">
        <v>237</v>
      </c>
      <c r="B177" s="42" t="s">
        <v>238</v>
      </c>
      <c r="C177" s="151">
        <v>1250</v>
      </c>
      <c r="E177" s="53"/>
      <c r="F177" s="520">
        <f t="shared" ref="F177:F187" si="28">IF($C$179=0,"",IF(C177="[for completion]","",C177/$C$179))</f>
        <v>0.81739458115675212</v>
      </c>
      <c r="G177" s="51"/>
      <c r="H177" s="23"/>
      <c r="L177" s="23"/>
      <c r="M177" s="23"/>
    </row>
    <row r="178" spans="1:13">
      <c r="A178" s="25" t="s">
        <v>239</v>
      </c>
      <c r="B178" s="42" t="s">
        <v>95</v>
      </c>
      <c r="C178" s="151">
        <v>0</v>
      </c>
      <c r="E178" s="53"/>
      <c r="F178" s="520">
        <f t="shared" si="28"/>
        <v>0</v>
      </c>
      <c r="G178" s="51"/>
      <c r="H178" s="23"/>
      <c r="L178" s="23"/>
      <c r="M178" s="23"/>
    </row>
    <row r="179" spans="1:13">
      <c r="A179" s="25" t="s">
        <v>10</v>
      </c>
      <c r="B179" s="59" t="s">
        <v>97</v>
      </c>
      <c r="C179" s="163">
        <f>SUM(C174:C178)</f>
        <v>1529.2491886</v>
      </c>
      <c r="E179" s="53"/>
      <c r="F179" s="522">
        <f>SUM(F174:F178)</f>
        <v>1</v>
      </c>
      <c r="G179" s="51"/>
      <c r="H179" s="23"/>
      <c r="L179" s="23"/>
      <c r="M179" s="23"/>
    </row>
    <row r="180" spans="1:13" outlineLevel="1">
      <c r="A180" s="25" t="s">
        <v>240</v>
      </c>
      <c r="B180" s="65" t="s">
        <v>241</v>
      </c>
      <c r="E180" s="53"/>
      <c r="F180" s="520">
        <f t="shared" si="28"/>
        <v>0</v>
      </c>
      <c r="G180" s="51"/>
      <c r="H180" s="23"/>
      <c r="L180" s="23"/>
      <c r="M180" s="23"/>
    </row>
    <row r="181" spans="1:13" s="65" customFormat="1" ht="30" outlineLevel="1">
      <c r="A181" s="25" t="s">
        <v>242</v>
      </c>
      <c r="B181" s="65" t="s">
        <v>243</v>
      </c>
      <c r="F181" s="520">
        <f t="shared" si="28"/>
        <v>0</v>
      </c>
    </row>
    <row r="182" spans="1:13" ht="30" outlineLevel="1">
      <c r="A182" s="25" t="s">
        <v>244</v>
      </c>
      <c r="B182" s="65" t="s">
        <v>245</v>
      </c>
      <c r="E182" s="53"/>
      <c r="F182" s="520">
        <f t="shared" si="28"/>
        <v>0</v>
      </c>
      <c r="G182" s="51"/>
      <c r="H182" s="23"/>
      <c r="L182" s="23"/>
      <c r="M182" s="23"/>
    </row>
    <row r="183" spans="1:13" outlineLevel="1">
      <c r="A183" s="25" t="s">
        <v>246</v>
      </c>
      <c r="B183" s="65" t="s">
        <v>247</v>
      </c>
      <c r="E183" s="53"/>
      <c r="F183" s="520">
        <f t="shared" si="28"/>
        <v>0</v>
      </c>
      <c r="G183" s="51"/>
      <c r="H183" s="23"/>
      <c r="L183" s="23"/>
      <c r="M183" s="23"/>
    </row>
    <row r="184" spans="1:13" s="65" customFormat="1" ht="30" outlineLevel="1">
      <c r="A184" s="25" t="s">
        <v>248</v>
      </c>
      <c r="B184" s="65" t="s">
        <v>249</v>
      </c>
      <c r="F184" s="520">
        <f t="shared" si="28"/>
        <v>0</v>
      </c>
    </row>
    <row r="185" spans="1:13" ht="30" outlineLevel="1">
      <c r="A185" s="25" t="s">
        <v>250</v>
      </c>
      <c r="B185" s="65" t="s">
        <v>251</v>
      </c>
      <c r="E185" s="53"/>
      <c r="F185" s="520">
        <f t="shared" si="28"/>
        <v>0</v>
      </c>
      <c r="G185" s="51"/>
      <c r="H185" s="23"/>
      <c r="L185" s="23"/>
      <c r="M185" s="23"/>
    </row>
    <row r="186" spans="1:13" outlineLevel="1">
      <c r="A186" s="25" t="s">
        <v>252</v>
      </c>
      <c r="B186" s="65" t="s">
        <v>253</v>
      </c>
      <c r="E186" s="53"/>
      <c r="F186" s="520">
        <f t="shared" si="28"/>
        <v>0</v>
      </c>
      <c r="G186" s="51"/>
      <c r="H186" s="23"/>
      <c r="L186" s="23"/>
      <c r="M186" s="23"/>
    </row>
    <row r="187" spans="1:13" outlineLevel="1">
      <c r="A187" s="25" t="s">
        <v>254</v>
      </c>
      <c r="B187" s="65" t="s">
        <v>255</v>
      </c>
      <c r="E187" s="53"/>
      <c r="F187" s="520">
        <f t="shared" si="28"/>
        <v>0</v>
      </c>
      <c r="G187" s="51"/>
      <c r="H187" s="23"/>
      <c r="L187" s="23"/>
      <c r="M187" s="23"/>
    </row>
    <row r="188" spans="1:13" outlineLevel="1">
      <c r="A188" s="25" t="s">
        <v>256</v>
      </c>
      <c r="B188" s="65"/>
      <c r="E188" s="53"/>
      <c r="F188" s="520"/>
      <c r="G188" s="51"/>
      <c r="H188" s="23"/>
      <c r="L188" s="23"/>
      <c r="M188" s="23"/>
    </row>
    <row r="189" spans="1:13" outlineLevel="1">
      <c r="A189" s="25" t="s">
        <v>257</v>
      </c>
      <c r="B189" s="65"/>
      <c r="E189" s="53"/>
      <c r="F189" s="51"/>
      <c r="G189" s="51"/>
      <c r="H189" s="23"/>
      <c r="L189" s="23"/>
      <c r="M189" s="23"/>
    </row>
    <row r="190" spans="1:13" outlineLevel="1">
      <c r="A190" s="25" t="s">
        <v>258</v>
      </c>
      <c r="B190" s="65"/>
      <c r="E190" s="53"/>
      <c r="F190" s="51"/>
      <c r="G190" s="51"/>
      <c r="H190" s="23"/>
      <c r="L190" s="23"/>
      <c r="M190" s="23"/>
    </row>
    <row r="191" spans="1:13" outlineLevel="1">
      <c r="A191" s="25" t="s">
        <v>259</v>
      </c>
      <c r="B191" s="54"/>
      <c r="E191" s="53"/>
      <c r="F191" s="51"/>
      <c r="G191" s="51"/>
      <c r="H191" s="23"/>
      <c r="L191" s="23"/>
      <c r="M191" s="23"/>
    </row>
    <row r="192" spans="1:13" ht="15" customHeight="1">
      <c r="A192" s="44"/>
      <c r="B192" s="45" t="s">
        <v>260</v>
      </c>
      <c r="C192" s="44" t="s">
        <v>62</v>
      </c>
      <c r="D192" s="44"/>
      <c r="E192" s="46"/>
      <c r="F192" s="47" t="s">
        <v>232</v>
      </c>
      <c r="G192" s="47"/>
      <c r="H192" s="23"/>
      <c r="L192" s="23"/>
      <c r="M192" s="23"/>
    </row>
    <row r="193" spans="1:13">
      <c r="A193" s="25" t="s">
        <v>261</v>
      </c>
      <c r="B193" s="42" t="s">
        <v>262</v>
      </c>
      <c r="C193" s="163">
        <v>1529.2491886</v>
      </c>
      <c r="E193" s="50"/>
      <c r="F193" s="520">
        <f t="shared" ref="F193:F206" si="29">IF($C$208=0,"",IF(C193="[for completion]","",C193/$C$208))</f>
        <v>1</v>
      </c>
      <c r="G193" s="51"/>
      <c r="H193" s="23"/>
      <c r="L193" s="23"/>
      <c r="M193" s="23"/>
    </row>
    <row r="194" spans="1:13">
      <c r="A194" s="25" t="s">
        <v>263</v>
      </c>
      <c r="B194" s="42" t="s">
        <v>264</v>
      </c>
      <c r="C194" s="163">
        <v>0</v>
      </c>
      <c r="E194" s="53"/>
      <c r="F194" s="520">
        <f t="shared" si="29"/>
        <v>0</v>
      </c>
      <c r="G194" s="53"/>
      <c r="H194" s="23"/>
      <c r="L194" s="23"/>
      <c r="M194" s="23"/>
    </row>
    <row r="195" spans="1:13">
      <c r="A195" s="25" t="s">
        <v>265</v>
      </c>
      <c r="B195" s="42" t="s">
        <v>266</v>
      </c>
      <c r="C195" s="163">
        <v>0</v>
      </c>
      <c r="E195" s="53"/>
      <c r="F195" s="520">
        <f t="shared" si="29"/>
        <v>0</v>
      </c>
      <c r="G195" s="53"/>
      <c r="H195" s="23"/>
      <c r="L195" s="23"/>
      <c r="M195" s="23"/>
    </row>
    <row r="196" spans="1:13">
      <c r="A196" s="25" t="s">
        <v>267</v>
      </c>
      <c r="B196" s="42" t="s">
        <v>268</v>
      </c>
      <c r="C196" s="163">
        <v>0</v>
      </c>
      <c r="E196" s="53"/>
      <c r="F196" s="520">
        <f t="shared" si="29"/>
        <v>0</v>
      </c>
      <c r="G196" s="53"/>
      <c r="H196" s="23"/>
      <c r="L196" s="23"/>
      <c r="M196" s="23"/>
    </row>
    <row r="197" spans="1:13">
      <c r="A197" s="25" t="s">
        <v>269</v>
      </c>
      <c r="B197" s="42" t="s">
        <v>270</v>
      </c>
      <c r="C197" s="163">
        <v>0</v>
      </c>
      <c r="E197" s="53"/>
      <c r="F197" s="520">
        <f t="shared" si="29"/>
        <v>0</v>
      </c>
      <c r="G197" s="53"/>
      <c r="H197" s="23"/>
      <c r="L197" s="23"/>
      <c r="M197" s="23"/>
    </row>
    <row r="198" spans="1:13">
      <c r="A198" s="25" t="s">
        <v>271</v>
      </c>
      <c r="B198" s="42" t="s">
        <v>272</v>
      </c>
      <c r="C198" s="163">
        <v>0</v>
      </c>
      <c r="E198" s="53"/>
      <c r="F198" s="520">
        <f t="shared" si="29"/>
        <v>0</v>
      </c>
      <c r="G198" s="53"/>
      <c r="H198" s="23"/>
      <c r="L198" s="23"/>
      <c r="M198" s="23"/>
    </row>
    <row r="199" spans="1:13">
      <c r="A199" s="25" t="s">
        <v>273</v>
      </c>
      <c r="B199" s="42" t="s">
        <v>274</v>
      </c>
      <c r="C199" s="163">
        <v>0</v>
      </c>
      <c r="E199" s="53"/>
      <c r="F199" s="520">
        <f t="shared" si="29"/>
        <v>0</v>
      </c>
      <c r="G199" s="53"/>
      <c r="H199" s="23"/>
      <c r="L199" s="23"/>
      <c r="M199" s="23"/>
    </row>
    <row r="200" spans="1:13">
      <c r="A200" s="25" t="s">
        <v>275</v>
      </c>
      <c r="B200" s="42" t="s">
        <v>12</v>
      </c>
      <c r="C200" s="163">
        <v>0</v>
      </c>
      <c r="E200" s="53"/>
      <c r="F200" s="520">
        <f t="shared" si="29"/>
        <v>0</v>
      </c>
      <c r="G200" s="53"/>
      <c r="H200" s="23"/>
      <c r="L200" s="23"/>
      <c r="M200" s="23"/>
    </row>
    <row r="201" spans="1:13">
      <c r="A201" s="25" t="s">
        <v>276</v>
      </c>
      <c r="B201" s="42" t="s">
        <v>277</v>
      </c>
      <c r="C201" s="163">
        <v>0</v>
      </c>
      <c r="E201" s="53"/>
      <c r="F201" s="520">
        <f t="shared" si="29"/>
        <v>0</v>
      </c>
      <c r="G201" s="53"/>
      <c r="H201" s="23"/>
      <c r="L201" s="23"/>
      <c r="M201" s="23"/>
    </row>
    <row r="202" spans="1:13">
      <c r="A202" s="25" t="s">
        <v>278</v>
      </c>
      <c r="B202" s="42" t="s">
        <v>279</v>
      </c>
      <c r="C202" s="163">
        <v>0</v>
      </c>
      <c r="E202" s="53"/>
      <c r="F202" s="520">
        <f t="shared" si="29"/>
        <v>0</v>
      </c>
      <c r="G202" s="53"/>
      <c r="H202" s="23"/>
      <c r="L202" s="23"/>
      <c r="M202" s="23"/>
    </row>
    <row r="203" spans="1:13">
      <c r="A203" s="25" t="s">
        <v>280</v>
      </c>
      <c r="B203" s="42" t="s">
        <v>281</v>
      </c>
      <c r="C203" s="163">
        <v>0</v>
      </c>
      <c r="E203" s="53"/>
      <c r="F203" s="520">
        <f t="shared" si="29"/>
        <v>0</v>
      </c>
      <c r="G203" s="53"/>
      <c r="H203" s="23"/>
      <c r="L203" s="23"/>
      <c r="M203" s="23"/>
    </row>
    <row r="204" spans="1:13">
      <c r="A204" s="25" t="s">
        <v>282</v>
      </c>
      <c r="B204" s="42" t="s">
        <v>283</v>
      </c>
      <c r="C204" s="163">
        <v>0</v>
      </c>
      <c r="E204" s="53"/>
      <c r="F204" s="520">
        <f t="shared" si="29"/>
        <v>0</v>
      </c>
      <c r="G204" s="53"/>
      <c r="H204" s="23"/>
      <c r="L204" s="23"/>
      <c r="M204" s="23"/>
    </row>
    <row r="205" spans="1:13">
      <c r="A205" s="25" t="s">
        <v>284</v>
      </c>
      <c r="B205" s="42" t="s">
        <v>285</v>
      </c>
      <c r="C205" s="163">
        <v>0</v>
      </c>
      <c r="E205" s="53"/>
      <c r="F205" s="520">
        <f t="shared" si="29"/>
        <v>0</v>
      </c>
      <c r="G205" s="53"/>
      <c r="H205" s="23"/>
      <c r="L205" s="23"/>
      <c r="M205" s="23"/>
    </row>
    <row r="206" spans="1:13">
      <c r="A206" s="25" t="s">
        <v>286</v>
      </c>
      <c r="B206" s="42" t="s">
        <v>95</v>
      </c>
      <c r="C206" s="163">
        <v>0</v>
      </c>
      <c r="E206" s="53"/>
      <c r="F206" s="520">
        <f t="shared" si="29"/>
        <v>0</v>
      </c>
      <c r="G206" s="53"/>
      <c r="H206" s="23"/>
      <c r="L206" s="23"/>
      <c r="M206" s="23"/>
    </row>
    <row r="207" spans="1:13">
      <c r="A207" s="25" t="s">
        <v>287</v>
      </c>
      <c r="B207" s="52" t="s">
        <v>288</v>
      </c>
      <c r="C207" s="163">
        <f>+C193+C194</f>
        <v>1529.2491886</v>
      </c>
      <c r="E207" s="53"/>
      <c r="F207" s="520"/>
      <c r="G207" s="53"/>
      <c r="H207" s="23"/>
      <c r="L207" s="23"/>
      <c r="M207" s="23"/>
    </row>
    <row r="208" spans="1:13">
      <c r="A208" s="25" t="s">
        <v>289</v>
      </c>
      <c r="B208" s="59" t="s">
        <v>97</v>
      </c>
      <c r="C208" s="163">
        <f>SUM(C193:C206)</f>
        <v>1529.2491886</v>
      </c>
      <c r="D208" s="42"/>
      <c r="E208" s="53"/>
      <c r="F208" s="522">
        <f>SUM(F193:F206)</f>
        <v>1</v>
      </c>
      <c r="G208" s="53"/>
      <c r="H208" s="23"/>
      <c r="L208" s="23"/>
      <c r="M208" s="23"/>
    </row>
    <row r="209" spans="1:13" outlineLevel="1">
      <c r="A209" s="25" t="s">
        <v>290</v>
      </c>
      <c r="B209" s="54" t="s">
        <v>99</v>
      </c>
      <c r="E209" s="53"/>
      <c r="F209" s="520">
        <f>IF($C$208=0,"",IF(C209="[for completion]","",C209/$C$208))</f>
        <v>0</v>
      </c>
      <c r="G209" s="53"/>
      <c r="H209" s="23"/>
      <c r="L209" s="23"/>
      <c r="M209" s="23"/>
    </row>
    <row r="210" spans="1:13" outlineLevel="1">
      <c r="A210" s="25" t="s">
        <v>291</v>
      </c>
      <c r="B210" s="54" t="s">
        <v>99</v>
      </c>
      <c r="E210" s="53"/>
      <c r="F210" s="520">
        <f t="shared" ref="F210:F215" si="30">IF($C$208=0,"",IF(C210="[for completion]","",C210/$C$208))</f>
        <v>0</v>
      </c>
      <c r="G210" s="53"/>
      <c r="H210" s="23"/>
      <c r="L210" s="23"/>
      <c r="M210" s="23"/>
    </row>
    <row r="211" spans="1:13" outlineLevel="1">
      <c r="A211" s="25" t="s">
        <v>292</v>
      </c>
      <c r="B211" s="54" t="s">
        <v>99</v>
      </c>
      <c r="E211" s="53"/>
      <c r="F211" s="520">
        <f t="shared" si="30"/>
        <v>0</v>
      </c>
      <c r="G211" s="53"/>
      <c r="H211" s="23"/>
      <c r="L211" s="23"/>
      <c r="M211" s="23"/>
    </row>
    <row r="212" spans="1:13" outlineLevel="1">
      <c r="A212" s="25" t="s">
        <v>293</v>
      </c>
      <c r="B212" s="54" t="s">
        <v>99</v>
      </c>
      <c r="E212" s="53"/>
      <c r="F212" s="520">
        <f t="shared" si="30"/>
        <v>0</v>
      </c>
      <c r="G212" s="53"/>
      <c r="H212" s="23"/>
      <c r="L212" s="23"/>
      <c r="M212" s="23"/>
    </row>
    <row r="213" spans="1:13" outlineLevel="1">
      <c r="A213" s="25" t="s">
        <v>294</v>
      </c>
      <c r="B213" s="54" t="s">
        <v>99</v>
      </c>
      <c r="E213" s="53"/>
      <c r="F213" s="520">
        <f t="shared" si="30"/>
        <v>0</v>
      </c>
      <c r="G213" s="53"/>
      <c r="H213" s="23"/>
      <c r="L213" s="23"/>
      <c r="M213" s="23"/>
    </row>
    <row r="214" spans="1:13" outlineLevel="1">
      <c r="A214" s="25" t="s">
        <v>295</v>
      </c>
      <c r="B214" s="54" t="s">
        <v>99</v>
      </c>
      <c r="E214" s="53"/>
      <c r="F214" s="520">
        <f t="shared" si="30"/>
        <v>0</v>
      </c>
      <c r="G214" s="53"/>
      <c r="H214" s="23"/>
      <c r="L214" s="23"/>
      <c r="M214" s="23"/>
    </row>
    <row r="215" spans="1:13" outlineLevel="1">
      <c r="A215" s="25" t="s">
        <v>296</v>
      </c>
      <c r="B215" s="54" t="s">
        <v>99</v>
      </c>
      <c r="E215" s="53"/>
      <c r="F215" s="520">
        <f t="shared" si="30"/>
        <v>0</v>
      </c>
      <c r="G215" s="53"/>
      <c r="H215" s="23"/>
      <c r="L215" s="23"/>
      <c r="M215" s="23"/>
    </row>
    <row r="216" spans="1:13" ht="15" customHeight="1">
      <c r="A216" s="44"/>
      <c r="B216" s="45" t="s">
        <v>297</v>
      </c>
      <c r="C216" s="44" t="s">
        <v>62</v>
      </c>
      <c r="D216" s="44"/>
      <c r="E216" s="46"/>
      <c r="F216" s="47" t="s">
        <v>85</v>
      </c>
      <c r="G216" s="47" t="s">
        <v>219</v>
      </c>
      <c r="H216" s="23"/>
      <c r="L216" s="23"/>
      <c r="M216" s="23"/>
    </row>
    <row r="217" spans="1:13">
      <c r="A217" s="25" t="s">
        <v>298</v>
      </c>
      <c r="B217" s="21" t="s">
        <v>299</v>
      </c>
      <c r="C217" s="163">
        <v>1529.2491886</v>
      </c>
      <c r="E217" s="63"/>
      <c r="F217" s="520">
        <f>IF($C$38=0,"",IF(C217="[for completion]","",IF(C217="","",C217/$C$38)))</f>
        <v>4.1862526968504538E-2</v>
      </c>
      <c r="G217" s="520">
        <f>IF($C$39=0,"",IF(C217="[for completion]","",IF(C217="","",C217/$C$39)))</f>
        <v>6.4835342458428702E-2</v>
      </c>
      <c r="H217" s="23"/>
      <c r="L217" s="23"/>
      <c r="M217" s="23"/>
    </row>
    <row r="218" spans="1:13">
      <c r="A218" s="25" t="s">
        <v>300</v>
      </c>
      <c r="B218" s="21" t="s">
        <v>301</v>
      </c>
      <c r="C218" s="163">
        <v>0</v>
      </c>
      <c r="E218" s="63"/>
      <c r="F218" s="520">
        <f t="shared" ref="F218:F219" si="31">IF($C$38=0,"",IF(C218="[for completion]","",IF(C218="","",C218/$C$38)))</f>
        <v>0</v>
      </c>
      <c r="G218" s="520">
        <f t="shared" ref="G218:G219" si="32">IF($C$39=0,"",IF(C218="[for completion]","",IF(C218="","",C218/$C$39)))</f>
        <v>0</v>
      </c>
      <c r="H218" s="23"/>
      <c r="L218" s="23"/>
      <c r="M218" s="23"/>
    </row>
    <row r="219" spans="1:13">
      <c r="A219" s="25" t="s">
        <v>302</v>
      </c>
      <c r="B219" s="21" t="s">
        <v>95</v>
      </c>
      <c r="C219" s="163">
        <v>0</v>
      </c>
      <c r="E219" s="63"/>
      <c r="F219" s="520">
        <f t="shared" si="31"/>
        <v>0</v>
      </c>
      <c r="G219" s="520">
        <f t="shared" si="32"/>
        <v>0</v>
      </c>
      <c r="H219" s="23"/>
      <c r="L219" s="23"/>
      <c r="M219" s="23"/>
    </row>
    <row r="220" spans="1:13">
      <c r="A220" s="25" t="s">
        <v>303</v>
      </c>
      <c r="B220" s="59" t="s">
        <v>97</v>
      </c>
      <c r="C220" s="163">
        <f>SUM(C217:C219)</f>
        <v>1529.2491886</v>
      </c>
      <c r="E220" s="63"/>
      <c r="F220" s="145">
        <f>SUM(F217:F219)</f>
        <v>4.1862526968504538E-2</v>
      </c>
      <c r="G220" s="145">
        <f>SUM(G217:G219)</f>
        <v>6.4835342458428702E-2</v>
      </c>
      <c r="H220" s="23"/>
      <c r="L220" s="23"/>
      <c r="M220" s="23"/>
    </row>
    <row r="221" spans="1:13" outlineLevel="1">
      <c r="A221" s="25" t="s">
        <v>304</v>
      </c>
      <c r="B221" s="54" t="s">
        <v>99</v>
      </c>
      <c r="E221" s="63"/>
      <c r="F221" s="51" t="str">
        <f t="shared" ref="F221:F227" si="33">IF($C$38=0,"",IF(C221="[for completion]","",IF(C221="","",C221/$C$38)))</f>
        <v/>
      </c>
      <c r="G221" s="51" t="str">
        <f t="shared" ref="G221:G227" si="34">IF($C$39=0,"",IF(C221="[for completion]","",IF(C221="","",C221/$C$39)))</f>
        <v/>
      </c>
      <c r="H221" s="23"/>
      <c r="L221" s="23"/>
      <c r="M221" s="23"/>
    </row>
    <row r="222" spans="1:13" outlineLevel="1">
      <c r="A222" s="25" t="s">
        <v>305</v>
      </c>
      <c r="B222" s="54" t="s">
        <v>99</v>
      </c>
      <c r="E222" s="63"/>
      <c r="F222" s="51" t="str">
        <f t="shared" si="33"/>
        <v/>
      </c>
      <c r="G222" s="51" t="str">
        <f t="shared" si="34"/>
        <v/>
      </c>
      <c r="H222" s="23"/>
      <c r="L222" s="23"/>
      <c r="M222" s="23"/>
    </row>
    <row r="223" spans="1:13" outlineLevel="1">
      <c r="A223" s="25" t="s">
        <v>306</v>
      </c>
      <c r="B223" s="54" t="s">
        <v>99</v>
      </c>
      <c r="E223" s="63"/>
      <c r="F223" s="51" t="str">
        <f t="shared" si="33"/>
        <v/>
      </c>
      <c r="G223" s="51" t="str">
        <f t="shared" si="34"/>
        <v/>
      </c>
      <c r="H223" s="23"/>
      <c r="L223" s="23"/>
      <c r="M223" s="23"/>
    </row>
    <row r="224" spans="1:13" outlineLevel="1">
      <c r="A224" s="25" t="s">
        <v>307</v>
      </c>
      <c r="B224" s="54" t="s">
        <v>99</v>
      </c>
      <c r="E224" s="63"/>
      <c r="F224" s="51" t="str">
        <f t="shared" si="33"/>
        <v/>
      </c>
      <c r="G224" s="51" t="str">
        <f t="shared" si="34"/>
        <v/>
      </c>
      <c r="H224" s="23"/>
      <c r="L224" s="23"/>
      <c r="M224" s="23"/>
    </row>
    <row r="225" spans="1:14" outlineLevel="1">
      <c r="A225" s="25" t="s">
        <v>308</v>
      </c>
      <c r="B225" s="54" t="s">
        <v>99</v>
      </c>
      <c r="E225" s="63"/>
      <c r="F225" s="51" t="str">
        <f t="shared" si="33"/>
        <v/>
      </c>
      <c r="G225" s="51" t="str">
        <f t="shared" si="34"/>
        <v/>
      </c>
      <c r="H225" s="23"/>
      <c r="L225" s="23"/>
      <c r="M225" s="23"/>
    </row>
    <row r="226" spans="1:14" outlineLevel="1">
      <c r="A226" s="25" t="s">
        <v>309</v>
      </c>
      <c r="B226" s="54" t="s">
        <v>99</v>
      </c>
      <c r="E226" s="42"/>
      <c r="F226" s="51" t="str">
        <f t="shared" si="33"/>
        <v/>
      </c>
      <c r="G226" s="51" t="str">
        <f t="shared" si="34"/>
        <v/>
      </c>
      <c r="H226" s="23"/>
      <c r="L226" s="23"/>
      <c r="M226" s="23"/>
    </row>
    <row r="227" spans="1:14" outlineLevel="1">
      <c r="A227" s="25" t="s">
        <v>310</v>
      </c>
      <c r="B227" s="54" t="s">
        <v>99</v>
      </c>
      <c r="E227" s="63"/>
      <c r="F227" s="51" t="str">
        <f t="shared" si="33"/>
        <v/>
      </c>
      <c r="G227" s="51" t="str">
        <f t="shared" si="34"/>
        <v/>
      </c>
      <c r="H227" s="23"/>
      <c r="L227" s="23"/>
      <c r="M227" s="23"/>
    </row>
    <row r="228" spans="1:14" ht="15" customHeight="1">
      <c r="A228" s="44"/>
      <c r="B228" s="45" t="s">
        <v>311</v>
      </c>
      <c r="C228" s="44"/>
      <c r="D228" s="44"/>
      <c r="E228" s="46"/>
      <c r="F228" s="47"/>
      <c r="G228" s="47"/>
      <c r="H228" s="23"/>
      <c r="L228" s="23"/>
      <c r="M228" s="23"/>
    </row>
    <row r="229" spans="1:14" ht="30">
      <c r="A229" s="25" t="s">
        <v>312</v>
      </c>
      <c r="B229" s="42" t="s">
        <v>313</v>
      </c>
      <c r="C229" s="160" t="s">
        <v>1695</v>
      </c>
      <c r="H229" s="23"/>
      <c r="L229" s="23"/>
      <c r="M229" s="23"/>
    </row>
    <row r="230" spans="1:14" ht="15" customHeight="1">
      <c r="A230" s="44"/>
      <c r="B230" s="45" t="s">
        <v>314</v>
      </c>
      <c r="C230" s="44"/>
      <c r="D230" s="44"/>
      <c r="E230" s="46"/>
      <c r="F230" s="47"/>
      <c r="G230" s="47"/>
      <c r="H230" s="23"/>
      <c r="L230" s="23"/>
      <c r="M230" s="23"/>
    </row>
    <row r="231" spans="1:14">
      <c r="A231" s="25" t="s">
        <v>11</v>
      </c>
      <c r="B231" s="25" t="s">
        <v>1523</v>
      </c>
      <c r="C231" s="163">
        <v>242.77113604000002</v>
      </c>
      <c r="E231" s="42"/>
      <c r="H231" s="23"/>
      <c r="L231" s="23"/>
      <c r="M231" s="23"/>
    </row>
    <row r="232" spans="1:14">
      <c r="A232" s="25" t="s">
        <v>315</v>
      </c>
      <c r="B232" s="66" t="s">
        <v>316</v>
      </c>
      <c r="C232" s="25" t="s">
        <v>1696</v>
      </c>
      <c r="E232" s="42"/>
      <c r="H232" s="23"/>
      <c r="L232" s="23"/>
      <c r="M232" s="23"/>
    </row>
    <row r="233" spans="1:14">
      <c r="A233" s="25" t="s">
        <v>317</v>
      </c>
      <c r="B233" s="66" t="s">
        <v>318</v>
      </c>
      <c r="C233" s="25" t="s">
        <v>1696</v>
      </c>
      <c r="E233" s="42"/>
      <c r="H233" s="23"/>
      <c r="L233" s="23"/>
      <c r="M233" s="23"/>
    </row>
    <row r="234" spans="1:14" outlineLevel="1">
      <c r="A234" s="25" t="s">
        <v>319</v>
      </c>
      <c r="B234" s="40" t="s">
        <v>320</v>
      </c>
      <c r="C234" s="42"/>
      <c r="D234" s="42"/>
      <c r="E234" s="42"/>
      <c r="H234" s="23"/>
      <c r="L234" s="23"/>
      <c r="M234" s="23"/>
    </row>
    <row r="235" spans="1:14" outlineLevel="1">
      <c r="A235" s="25" t="s">
        <v>321</v>
      </c>
      <c r="B235" s="40" t="s">
        <v>322</v>
      </c>
      <c r="C235" s="42"/>
      <c r="D235" s="42"/>
      <c r="E235" s="42"/>
      <c r="H235" s="23"/>
      <c r="L235" s="23"/>
      <c r="M235" s="23"/>
    </row>
    <row r="236" spans="1:14" outlineLevel="1">
      <c r="A236" s="25" t="s">
        <v>323</v>
      </c>
      <c r="B236" s="40" t="s">
        <v>324</v>
      </c>
      <c r="C236" s="42"/>
      <c r="D236" s="42"/>
      <c r="E236" s="42"/>
      <c r="H236" s="23"/>
      <c r="L236" s="23"/>
      <c r="M236" s="23"/>
    </row>
    <row r="237" spans="1:14" outlineLevel="1">
      <c r="A237" s="25" t="s">
        <v>325</v>
      </c>
      <c r="C237" s="42"/>
      <c r="D237" s="42"/>
      <c r="E237" s="42"/>
      <c r="H237" s="23"/>
      <c r="L237" s="23"/>
      <c r="M237" s="23"/>
    </row>
    <row r="238" spans="1:14" outlineLevel="1">
      <c r="A238" s="25" t="s">
        <v>326</v>
      </c>
      <c r="C238" s="42"/>
      <c r="D238" s="42"/>
      <c r="E238" s="42"/>
      <c r="H238" s="23"/>
      <c r="L238" s="23"/>
      <c r="M238" s="23"/>
    </row>
    <row r="239" spans="1:14" outlineLevel="1">
      <c r="A239" s="25" t="s">
        <v>327</v>
      </c>
      <c r="D239"/>
      <c r="E239"/>
      <c r="F239"/>
      <c r="G239"/>
      <c r="H239" s="23"/>
      <c r="K239" s="67"/>
      <c r="L239" s="67"/>
      <c r="M239" s="67"/>
      <c r="N239" s="67"/>
    </row>
    <row r="240" spans="1:14" outlineLevel="1">
      <c r="A240" s="25" t="s">
        <v>328</v>
      </c>
      <c r="D240"/>
      <c r="E240"/>
      <c r="F240"/>
      <c r="G240"/>
      <c r="H240" s="23"/>
      <c r="K240" s="67"/>
      <c r="L240" s="67"/>
      <c r="M240" s="67"/>
      <c r="N240" s="67"/>
    </row>
    <row r="241" spans="1:14" outlineLevel="1">
      <c r="A241" s="25" t="s">
        <v>329</v>
      </c>
      <c r="D241"/>
      <c r="E241"/>
      <c r="F241"/>
      <c r="G241"/>
      <c r="H241" s="23"/>
      <c r="K241" s="67"/>
      <c r="L241" s="67"/>
      <c r="M241" s="67"/>
      <c r="N241" s="67"/>
    </row>
    <row r="242" spans="1:14" outlineLevel="1">
      <c r="A242" s="25" t="s">
        <v>330</v>
      </c>
      <c r="D242"/>
      <c r="E242"/>
      <c r="F242"/>
      <c r="G242"/>
      <c r="H242" s="23"/>
      <c r="K242" s="67"/>
      <c r="L242" s="67"/>
      <c r="M242" s="67"/>
      <c r="N242" s="67"/>
    </row>
    <row r="243" spans="1:14" outlineLevel="1">
      <c r="A243" s="25" t="s">
        <v>331</v>
      </c>
      <c r="D243"/>
      <c r="E243"/>
      <c r="F243"/>
      <c r="G243"/>
      <c r="H243" s="23"/>
      <c r="K243" s="67"/>
      <c r="L243" s="67"/>
      <c r="M243" s="67"/>
      <c r="N243" s="67"/>
    </row>
    <row r="244" spans="1:14" outlineLevel="1">
      <c r="A244" s="25" t="s">
        <v>332</v>
      </c>
      <c r="D244"/>
      <c r="E244"/>
      <c r="F244"/>
      <c r="G244"/>
      <c r="H244" s="23"/>
      <c r="K244" s="67"/>
      <c r="L244" s="67"/>
      <c r="M244" s="67"/>
      <c r="N244" s="67"/>
    </row>
    <row r="245" spans="1:14" outlineLevel="1">
      <c r="A245" s="25" t="s">
        <v>333</v>
      </c>
      <c r="D245"/>
      <c r="E245"/>
      <c r="F245"/>
      <c r="G245"/>
      <c r="H245" s="23"/>
      <c r="K245" s="67"/>
      <c r="L245" s="67"/>
      <c r="M245" s="67"/>
      <c r="N245" s="67"/>
    </row>
    <row r="246" spans="1:14" outlineLevel="1">
      <c r="A246" s="25" t="s">
        <v>334</v>
      </c>
      <c r="D246"/>
      <c r="E246"/>
      <c r="F246"/>
      <c r="G246"/>
      <c r="H246" s="23"/>
      <c r="K246" s="67"/>
      <c r="L246" s="67"/>
      <c r="M246" s="67"/>
      <c r="N246" s="67"/>
    </row>
    <row r="247" spans="1:14" outlineLevel="1">
      <c r="A247" s="25" t="s">
        <v>335</v>
      </c>
      <c r="D247"/>
      <c r="E247"/>
      <c r="F247"/>
      <c r="G247"/>
      <c r="H247" s="23"/>
      <c r="K247" s="67"/>
      <c r="L247" s="67"/>
      <c r="M247" s="67"/>
      <c r="N247" s="67"/>
    </row>
    <row r="248" spans="1:14" outlineLevel="1">
      <c r="A248" s="25" t="s">
        <v>336</v>
      </c>
      <c r="D248"/>
      <c r="E248"/>
      <c r="F248"/>
      <c r="G248"/>
      <c r="H248" s="23"/>
      <c r="K248" s="67"/>
      <c r="L248" s="67"/>
      <c r="M248" s="67"/>
      <c r="N248" s="67"/>
    </row>
    <row r="249" spans="1:14" outlineLevel="1">
      <c r="A249" s="25" t="s">
        <v>337</v>
      </c>
      <c r="D249"/>
      <c r="E249"/>
      <c r="F249"/>
      <c r="G249"/>
      <c r="H249" s="23"/>
      <c r="K249" s="67"/>
      <c r="L249" s="67"/>
      <c r="M249" s="67"/>
      <c r="N249" s="67"/>
    </row>
    <row r="250" spans="1:14" outlineLevel="1">
      <c r="A250" s="25" t="s">
        <v>338</v>
      </c>
      <c r="D250"/>
      <c r="E250"/>
      <c r="F250"/>
      <c r="G250"/>
      <c r="H250" s="23"/>
      <c r="K250" s="67"/>
      <c r="L250" s="67"/>
      <c r="M250" s="67"/>
      <c r="N250" s="67"/>
    </row>
    <row r="251" spans="1:14" outlineLevel="1">
      <c r="A251" s="25" t="s">
        <v>339</v>
      </c>
      <c r="D251"/>
      <c r="E251"/>
      <c r="F251"/>
      <c r="G251"/>
      <c r="H251" s="23"/>
      <c r="K251" s="67"/>
      <c r="L251" s="67"/>
      <c r="M251" s="67"/>
      <c r="N251" s="67"/>
    </row>
    <row r="252" spans="1:14" outlineLevel="1">
      <c r="A252" s="25" t="s">
        <v>340</v>
      </c>
      <c r="D252"/>
      <c r="E252"/>
      <c r="F252"/>
      <c r="G252"/>
      <c r="H252" s="23"/>
      <c r="K252" s="67"/>
      <c r="L252" s="67"/>
      <c r="M252" s="67"/>
      <c r="N252" s="67"/>
    </row>
    <row r="253" spans="1:14" outlineLevel="1">
      <c r="A253" s="25" t="s">
        <v>341</v>
      </c>
      <c r="D253"/>
      <c r="E253"/>
      <c r="F253"/>
      <c r="G253"/>
      <c r="H253" s="23"/>
      <c r="K253" s="67"/>
      <c r="L253" s="67"/>
      <c r="M253" s="67"/>
      <c r="N253" s="67"/>
    </row>
    <row r="254" spans="1:14" outlineLevel="1">
      <c r="A254" s="25" t="s">
        <v>342</v>
      </c>
      <c r="D254"/>
      <c r="E254"/>
      <c r="F254"/>
      <c r="G254"/>
      <c r="H254" s="23"/>
      <c r="K254" s="67"/>
      <c r="L254" s="67"/>
      <c r="M254" s="67"/>
      <c r="N254" s="67"/>
    </row>
    <row r="255" spans="1:14" outlineLevel="1">
      <c r="A255" s="25" t="s">
        <v>343</v>
      </c>
      <c r="D255"/>
      <c r="E255"/>
      <c r="F255"/>
      <c r="G255"/>
      <c r="H255" s="23"/>
      <c r="K255" s="67"/>
      <c r="L255" s="67"/>
      <c r="M255" s="67"/>
      <c r="N255" s="67"/>
    </row>
    <row r="256" spans="1:14" outlineLevel="1">
      <c r="A256" s="25" t="s">
        <v>344</v>
      </c>
      <c r="D256"/>
      <c r="E256"/>
      <c r="F256"/>
      <c r="G256"/>
      <c r="H256" s="23"/>
      <c r="K256" s="67"/>
      <c r="L256" s="67"/>
      <c r="M256" s="67"/>
      <c r="N256" s="67"/>
    </row>
    <row r="257" spans="1:14" outlineLevel="1">
      <c r="A257" s="25" t="s">
        <v>345</v>
      </c>
      <c r="D257"/>
      <c r="E257"/>
      <c r="F257"/>
      <c r="G257"/>
      <c r="H257" s="23"/>
      <c r="K257" s="67"/>
      <c r="L257" s="67"/>
      <c r="M257" s="67"/>
      <c r="N257" s="67"/>
    </row>
    <row r="258" spans="1:14" outlineLevel="1">
      <c r="A258" s="25" t="s">
        <v>346</v>
      </c>
      <c r="D258"/>
      <c r="E258"/>
      <c r="F258"/>
      <c r="G258"/>
      <c r="H258" s="23"/>
      <c r="K258" s="67"/>
      <c r="L258" s="67"/>
      <c r="M258" s="67"/>
      <c r="N258" s="67"/>
    </row>
    <row r="259" spans="1:14" outlineLevel="1">
      <c r="A259" s="25" t="s">
        <v>347</v>
      </c>
      <c r="D259"/>
      <c r="E259"/>
      <c r="F259"/>
      <c r="G259"/>
      <c r="H259" s="23"/>
      <c r="K259" s="67"/>
      <c r="L259" s="67"/>
      <c r="M259" s="67"/>
      <c r="N259" s="67"/>
    </row>
    <row r="260" spans="1:14" outlineLevel="1">
      <c r="A260" s="25" t="s">
        <v>348</v>
      </c>
      <c r="D260"/>
      <c r="E260"/>
      <c r="F260"/>
      <c r="G260"/>
      <c r="H260" s="23"/>
      <c r="K260" s="67"/>
      <c r="L260" s="67"/>
      <c r="M260" s="67"/>
      <c r="N260" s="67"/>
    </row>
    <row r="261" spans="1:14" outlineLevel="1">
      <c r="A261" s="25" t="s">
        <v>349</v>
      </c>
      <c r="D261"/>
      <c r="E261"/>
      <c r="F261"/>
      <c r="G261"/>
      <c r="H261" s="23"/>
      <c r="K261" s="67"/>
      <c r="L261" s="67"/>
      <c r="M261" s="67"/>
      <c r="N261" s="67"/>
    </row>
    <row r="262" spans="1:14" outlineLevel="1">
      <c r="A262" s="25" t="s">
        <v>350</v>
      </c>
      <c r="D262"/>
      <c r="E262"/>
      <c r="F262"/>
      <c r="G262"/>
      <c r="H262" s="23"/>
      <c r="K262" s="67"/>
      <c r="L262" s="67"/>
      <c r="M262" s="67"/>
      <c r="N262" s="67"/>
    </row>
    <row r="263" spans="1:14" outlineLevel="1">
      <c r="A263" s="25" t="s">
        <v>351</v>
      </c>
      <c r="D263"/>
      <c r="E263"/>
      <c r="F263"/>
      <c r="G263"/>
      <c r="H263" s="23"/>
      <c r="K263" s="67"/>
      <c r="L263" s="67"/>
      <c r="M263" s="67"/>
      <c r="N263" s="67"/>
    </row>
    <row r="264" spans="1:14" outlineLevel="1">
      <c r="A264" s="25" t="s">
        <v>352</v>
      </c>
      <c r="D264"/>
      <c r="E264"/>
      <c r="F264"/>
      <c r="G264"/>
      <c r="H264" s="23"/>
      <c r="K264" s="67"/>
      <c r="L264" s="67"/>
      <c r="M264" s="67"/>
      <c r="N264" s="67"/>
    </row>
    <row r="265" spans="1:14" outlineLevel="1">
      <c r="A265" s="25" t="s">
        <v>353</v>
      </c>
      <c r="D265"/>
      <c r="E265"/>
      <c r="F265"/>
      <c r="G265"/>
      <c r="H265" s="23"/>
      <c r="K265" s="67"/>
      <c r="L265" s="67"/>
      <c r="M265" s="67"/>
      <c r="N265" s="67"/>
    </row>
    <row r="266" spans="1:14" outlineLevel="1">
      <c r="A266" s="25" t="s">
        <v>354</v>
      </c>
      <c r="D266"/>
      <c r="E266"/>
      <c r="F266"/>
      <c r="G266"/>
      <c r="H266" s="23"/>
      <c r="K266" s="67"/>
      <c r="L266" s="67"/>
      <c r="M266" s="67"/>
      <c r="N266" s="67"/>
    </row>
    <row r="267" spans="1:14" outlineLevel="1">
      <c r="A267" s="25" t="s">
        <v>355</v>
      </c>
      <c r="D267"/>
      <c r="E267"/>
      <c r="F267"/>
      <c r="G267"/>
      <c r="H267" s="23"/>
      <c r="K267" s="67"/>
      <c r="L267" s="67"/>
      <c r="M267" s="67"/>
      <c r="N267" s="67"/>
    </row>
    <row r="268" spans="1:14" outlineLevel="1">
      <c r="A268" s="25" t="s">
        <v>356</v>
      </c>
      <c r="D268"/>
      <c r="E268"/>
      <c r="F268"/>
      <c r="G268"/>
      <c r="H268" s="23"/>
      <c r="K268" s="67"/>
      <c r="L268" s="67"/>
      <c r="M268" s="67"/>
      <c r="N268" s="67"/>
    </row>
    <row r="269" spans="1:14" outlineLevel="1">
      <c r="A269" s="25" t="s">
        <v>357</v>
      </c>
      <c r="D269"/>
      <c r="E269"/>
      <c r="F269"/>
      <c r="G269"/>
      <c r="H269" s="23"/>
      <c r="K269" s="67"/>
      <c r="L269" s="67"/>
      <c r="M269" s="67"/>
      <c r="N269" s="67"/>
    </row>
    <row r="270" spans="1:14" outlineLevel="1">
      <c r="A270" s="25" t="s">
        <v>358</v>
      </c>
      <c r="D270"/>
      <c r="E270"/>
      <c r="F270"/>
      <c r="G270"/>
      <c r="H270" s="23"/>
      <c r="K270" s="67"/>
      <c r="L270" s="67"/>
      <c r="M270" s="67"/>
      <c r="N270" s="67"/>
    </row>
    <row r="271" spans="1:14" outlineLevel="1">
      <c r="A271" s="25" t="s">
        <v>359</v>
      </c>
      <c r="D271"/>
      <c r="E271"/>
      <c r="F271"/>
      <c r="G271"/>
      <c r="H271" s="23"/>
      <c r="K271" s="67"/>
      <c r="L271" s="67"/>
      <c r="M271" s="67"/>
      <c r="N271" s="67"/>
    </row>
    <row r="272" spans="1:14" outlineLevel="1">
      <c r="A272" s="25" t="s">
        <v>360</v>
      </c>
      <c r="D272"/>
      <c r="E272"/>
      <c r="F272"/>
      <c r="G272"/>
      <c r="H272" s="23"/>
      <c r="K272" s="67"/>
      <c r="L272" s="67"/>
      <c r="M272" s="67"/>
      <c r="N272" s="67"/>
    </row>
    <row r="273" spans="1:14" outlineLevel="1">
      <c r="A273" s="25" t="s">
        <v>361</v>
      </c>
      <c r="D273"/>
      <c r="E273"/>
      <c r="F273"/>
      <c r="G273"/>
      <c r="H273" s="23"/>
      <c r="K273" s="67"/>
      <c r="L273" s="67"/>
      <c r="M273" s="67"/>
      <c r="N273" s="67"/>
    </row>
    <row r="274" spans="1:14" outlineLevel="1">
      <c r="A274" s="25" t="s">
        <v>362</v>
      </c>
      <c r="D274"/>
      <c r="E274"/>
      <c r="F274"/>
      <c r="G274"/>
      <c r="H274" s="23"/>
      <c r="K274" s="67"/>
      <c r="L274" s="67"/>
      <c r="M274" s="67"/>
      <c r="N274" s="67"/>
    </row>
    <row r="275" spans="1:14" outlineLevel="1">
      <c r="A275" s="25" t="s">
        <v>363</v>
      </c>
      <c r="D275"/>
      <c r="E275"/>
      <c r="F275"/>
      <c r="G275"/>
      <c r="H275" s="23"/>
      <c r="K275" s="67"/>
      <c r="L275" s="67"/>
      <c r="M275" s="67"/>
      <c r="N275" s="67"/>
    </row>
    <row r="276" spans="1:14" outlineLevel="1">
      <c r="A276" s="25" t="s">
        <v>364</v>
      </c>
      <c r="D276"/>
      <c r="E276"/>
      <c r="F276"/>
      <c r="G276"/>
      <c r="H276" s="23"/>
      <c r="K276" s="67"/>
      <c r="L276" s="67"/>
      <c r="M276" s="67"/>
      <c r="N276" s="67"/>
    </row>
    <row r="277" spans="1:14" outlineLevel="1">
      <c r="A277" s="25" t="s">
        <v>365</v>
      </c>
      <c r="D277"/>
      <c r="E277"/>
      <c r="F277"/>
      <c r="G277"/>
      <c r="H277" s="23"/>
      <c r="K277" s="67"/>
      <c r="L277" s="67"/>
      <c r="M277" s="67"/>
      <c r="N277" s="67"/>
    </row>
    <row r="278" spans="1:14" outlineLevel="1">
      <c r="A278" s="25" t="s">
        <v>366</v>
      </c>
      <c r="D278"/>
      <c r="E278"/>
      <c r="F278"/>
      <c r="G278"/>
      <c r="H278" s="23"/>
      <c r="K278" s="67"/>
      <c r="L278" s="67"/>
      <c r="M278" s="67"/>
      <c r="N278" s="67"/>
    </row>
    <row r="279" spans="1:14" outlineLevel="1">
      <c r="A279" s="25" t="s">
        <v>367</v>
      </c>
      <c r="D279"/>
      <c r="E279"/>
      <c r="F279"/>
      <c r="G279"/>
      <c r="H279" s="23"/>
      <c r="K279" s="67"/>
      <c r="L279" s="67"/>
      <c r="M279" s="67"/>
      <c r="N279" s="67"/>
    </row>
    <row r="280" spans="1:14" outlineLevel="1">
      <c r="A280" s="25" t="s">
        <v>368</v>
      </c>
      <c r="D280"/>
      <c r="E280"/>
      <c r="F280"/>
      <c r="G280"/>
      <c r="H280" s="23"/>
      <c r="K280" s="67"/>
      <c r="L280" s="67"/>
      <c r="M280" s="67"/>
      <c r="N280" s="67"/>
    </row>
    <row r="281" spans="1:14" outlineLevel="1">
      <c r="A281" s="25" t="s">
        <v>369</v>
      </c>
      <c r="D281"/>
      <c r="E281"/>
      <c r="F281"/>
      <c r="G281"/>
      <c r="H281" s="23"/>
      <c r="K281" s="67"/>
      <c r="L281" s="67"/>
      <c r="M281" s="67"/>
      <c r="N281" s="67"/>
    </row>
    <row r="282" spans="1:14" outlineLevel="1">
      <c r="A282" s="25" t="s">
        <v>370</v>
      </c>
      <c r="D282"/>
      <c r="E282"/>
      <c r="F282"/>
      <c r="G282"/>
      <c r="H282" s="23"/>
      <c r="K282" s="67"/>
      <c r="L282" s="67"/>
      <c r="M282" s="67"/>
      <c r="N282" s="67"/>
    </row>
    <row r="283" spans="1:14" outlineLevel="1">
      <c r="A283" s="25" t="s">
        <v>371</v>
      </c>
      <c r="D283"/>
      <c r="E283"/>
      <c r="F283"/>
      <c r="G283"/>
      <c r="H283" s="23"/>
      <c r="K283" s="67"/>
      <c r="L283" s="67"/>
      <c r="M283" s="67"/>
      <c r="N283" s="67"/>
    </row>
    <row r="284" spans="1:14" outlineLevel="1">
      <c r="A284" s="25" t="s">
        <v>372</v>
      </c>
      <c r="D284"/>
      <c r="E284"/>
      <c r="F284"/>
      <c r="G284"/>
      <c r="H284" s="23"/>
      <c r="K284" s="67"/>
      <c r="L284" s="67"/>
      <c r="M284" s="67"/>
      <c r="N284" s="67"/>
    </row>
    <row r="285" spans="1:14" ht="37.5">
      <c r="A285" s="36"/>
      <c r="B285" s="36" t="s">
        <v>373</v>
      </c>
      <c r="C285" s="36" t="s">
        <v>1</v>
      </c>
      <c r="D285" s="36" t="s">
        <v>1</v>
      </c>
      <c r="E285" s="36"/>
      <c r="F285" s="37"/>
      <c r="G285" s="38"/>
      <c r="H285" s="23"/>
      <c r="I285" s="29"/>
      <c r="J285" s="29"/>
      <c r="K285" s="29"/>
      <c r="L285" s="29"/>
      <c r="M285" s="31"/>
    </row>
    <row r="286" spans="1:14" ht="18.75">
      <c r="A286" s="68" t="s">
        <v>374</v>
      </c>
      <c r="B286" s="69"/>
      <c r="C286" s="69"/>
      <c r="D286" s="69"/>
      <c r="E286" s="69"/>
      <c r="F286" s="70"/>
      <c r="G286" s="69"/>
      <c r="H286" s="23"/>
      <c r="I286" s="29"/>
      <c r="J286" s="29"/>
      <c r="K286" s="29"/>
      <c r="L286" s="29"/>
      <c r="M286" s="31"/>
    </row>
    <row r="287" spans="1:14" ht="18.75">
      <c r="A287" s="68" t="s">
        <v>375</v>
      </c>
      <c r="B287" s="69"/>
      <c r="C287" s="69"/>
      <c r="D287" s="69"/>
      <c r="E287" s="69"/>
      <c r="F287" s="70"/>
      <c r="G287" s="69"/>
      <c r="H287" s="23"/>
      <c r="I287" s="29"/>
      <c r="J287" s="29"/>
      <c r="K287" s="29"/>
      <c r="L287" s="29"/>
      <c r="M287" s="31"/>
    </row>
    <row r="288" spans="1:14">
      <c r="A288" s="25" t="s">
        <v>376</v>
      </c>
      <c r="B288" s="40" t="s">
        <v>377</v>
      </c>
      <c r="C288" s="71">
        <f>ROW(B38)</f>
        <v>38</v>
      </c>
      <c r="D288" s="62"/>
      <c r="E288" s="62"/>
      <c r="F288" s="62"/>
      <c r="G288" s="62"/>
      <c r="H288" s="23"/>
      <c r="I288" s="40"/>
      <c r="J288" s="71"/>
      <c r="L288" s="62"/>
      <c r="M288" s="62"/>
      <c r="N288" s="62"/>
    </row>
    <row r="289" spans="1:14">
      <c r="A289" s="25" t="s">
        <v>378</v>
      </c>
      <c r="B289" s="40" t="s">
        <v>379</v>
      </c>
      <c r="C289" s="71">
        <f>ROW(B39)</f>
        <v>39</v>
      </c>
      <c r="E289" s="62"/>
      <c r="F289" s="62"/>
      <c r="H289" s="23"/>
      <c r="I289" s="40"/>
      <c r="J289" s="71"/>
      <c r="L289" s="62"/>
      <c r="M289" s="62"/>
    </row>
    <row r="290" spans="1:14">
      <c r="A290" s="25" t="s">
        <v>380</v>
      </c>
      <c r="B290" s="40" t="s">
        <v>381</v>
      </c>
      <c r="C290" s="71" t="str">
        <f>ROW('B1. HTT Mortgage Assets'!B43)&amp; " for Mortgage Assets"</f>
        <v>43 for Mortgage Assets</v>
      </c>
      <c r="D290" s="71" t="str">
        <f>ROW('B2. HTT Public Sector Assets'!B48)&amp; " for Public Sector Assets"</f>
        <v>48 for Public Sector Assets</v>
      </c>
      <c r="E290" s="72"/>
      <c r="F290" s="62"/>
      <c r="G290" s="72"/>
      <c r="H290" s="23"/>
      <c r="I290" s="40"/>
      <c r="J290" s="71"/>
      <c r="K290" s="71"/>
      <c r="L290" s="72"/>
      <c r="M290" s="62"/>
      <c r="N290" s="72"/>
    </row>
    <row r="291" spans="1:14">
      <c r="A291" s="25" t="s">
        <v>382</v>
      </c>
      <c r="B291" s="40" t="s">
        <v>383</v>
      </c>
      <c r="C291" s="71">
        <f>ROW(B52)</f>
        <v>52</v>
      </c>
      <c r="H291" s="23"/>
      <c r="I291" s="40"/>
      <c r="J291" s="71"/>
    </row>
    <row r="292" spans="1:14">
      <c r="A292" s="25" t="s">
        <v>384</v>
      </c>
      <c r="B292" s="40" t="s">
        <v>385</v>
      </c>
      <c r="C292" s="73" t="str">
        <f>ROW('B1. HTT Mortgage Assets'!B186)&amp;" for Residential Mortgage Assets"</f>
        <v>186 for Residential Mortgage Assets</v>
      </c>
      <c r="D292" s="71" t="str">
        <f>ROW('B1. HTT Mortgage Assets'!B287 )&amp; " for Commercial Mortgage Assets"</f>
        <v>287 for Commercial Mortgage Assets</v>
      </c>
      <c r="E292" s="72"/>
      <c r="F292" s="71" t="str">
        <f>ROW('B2. HTT Public Sector Assets'!B18)&amp; " for Public Sector Assets"</f>
        <v>18 for Public Sector Assets</v>
      </c>
      <c r="G292" s="72"/>
      <c r="H292" s="23"/>
      <c r="I292" s="40"/>
      <c r="J292" s="67"/>
      <c r="K292" s="71"/>
      <c r="L292" s="72"/>
      <c r="N292" s="72"/>
    </row>
    <row r="293" spans="1:14">
      <c r="A293" s="25" t="s">
        <v>386</v>
      </c>
      <c r="B293" s="40" t="s">
        <v>387</v>
      </c>
      <c r="C293" s="71" t="str">
        <f>ROW('B1. HTT Mortgage Assets'!B149)&amp;" for Mortgage Assets"</f>
        <v>149 for Mortgage Assets</v>
      </c>
      <c r="D293" s="71" t="str">
        <f>ROW('B2. HTT Public Sector Assets'!B129)&amp;" for Public Sector Assets"</f>
        <v>129 for Public Sector Assets</v>
      </c>
      <c r="H293" s="23"/>
      <c r="I293" s="40"/>
      <c r="M293" s="72"/>
    </row>
    <row r="294" spans="1:14">
      <c r="A294" s="25" t="s">
        <v>388</v>
      </c>
      <c r="B294" s="40" t="s">
        <v>389</v>
      </c>
      <c r="C294" s="71">
        <f>ROW(B111)</f>
        <v>111</v>
      </c>
      <c r="F294" s="72"/>
      <c r="H294" s="23"/>
      <c r="I294" s="40"/>
      <c r="J294" s="71"/>
      <c r="M294" s="72"/>
    </row>
    <row r="295" spans="1:14">
      <c r="A295" s="25" t="s">
        <v>390</v>
      </c>
      <c r="B295" s="40" t="s">
        <v>391</v>
      </c>
      <c r="C295" s="71">
        <f>ROW(B163)</f>
        <v>163</v>
      </c>
      <c r="E295" s="72"/>
      <c r="F295" s="72"/>
      <c r="H295" s="23"/>
      <c r="I295" s="40"/>
      <c r="J295" s="71"/>
      <c r="L295" s="72"/>
      <c r="M295" s="72"/>
    </row>
    <row r="296" spans="1:14">
      <c r="A296" s="25" t="s">
        <v>392</v>
      </c>
      <c r="B296" s="40" t="s">
        <v>393</v>
      </c>
      <c r="C296" s="71">
        <f>ROW(B137)</f>
        <v>137</v>
      </c>
      <c r="E296" s="72"/>
      <c r="F296" s="72"/>
      <c r="H296" s="23"/>
      <c r="I296" s="40"/>
      <c r="J296" s="71"/>
      <c r="L296" s="72"/>
      <c r="M296" s="72"/>
    </row>
    <row r="297" spans="1:14" ht="30">
      <c r="A297" s="25" t="s">
        <v>394</v>
      </c>
      <c r="B297" s="25" t="s">
        <v>395</v>
      </c>
      <c r="C297" s="71" t="str">
        <f>ROW('C. HTT Harmonised Glossary'!B17)&amp;" for Harmonised Glossary"</f>
        <v>17 for Harmonised Glossary</v>
      </c>
      <c r="E297" s="72"/>
      <c r="H297" s="23"/>
      <c r="J297" s="71"/>
      <c r="L297" s="72"/>
    </row>
    <row r="298" spans="1:14">
      <c r="A298" s="25" t="s">
        <v>396</v>
      </c>
      <c r="B298" s="40" t="s">
        <v>397</v>
      </c>
      <c r="C298" s="71">
        <f>ROW(B65)</f>
        <v>65</v>
      </c>
      <c r="E298" s="72"/>
      <c r="H298" s="23"/>
      <c r="I298" s="40"/>
      <c r="J298" s="71"/>
      <c r="L298" s="72"/>
    </row>
    <row r="299" spans="1:14">
      <c r="A299" s="25" t="s">
        <v>398</v>
      </c>
      <c r="B299" s="40" t="s">
        <v>399</v>
      </c>
      <c r="C299" s="71">
        <f>ROW(B88)</f>
        <v>88</v>
      </c>
      <c r="E299" s="72"/>
      <c r="H299" s="23"/>
      <c r="I299" s="40"/>
      <c r="J299" s="71"/>
      <c r="L299" s="72"/>
    </row>
    <row r="300" spans="1:14">
      <c r="A300" s="25" t="s">
        <v>400</v>
      </c>
      <c r="B300" s="40" t="s">
        <v>401</v>
      </c>
      <c r="C300" s="71" t="str">
        <f>ROW('B1. HTT Mortgage Assets'!B179)&amp; " for Mortgage Assets"</f>
        <v>179 for Mortgage Assets</v>
      </c>
      <c r="D300" s="71" t="str">
        <f>ROW('B2. HTT Public Sector Assets'!B166)&amp; " for Public Sector Assets"</f>
        <v>166 for Public Sector Assets</v>
      </c>
      <c r="E300" s="72"/>
      <c r="H300" s="23"/>
      <c r="I300" s="40"/>
      <c r="J300" s="71"/>
      <c r="K300" s="71"/>
      <c r="L300" s="72"/>
    </row>
    <row r="301" spans="1:14" outlineLevel="1">
      <c r="A301" s="25" t="s">
        <v>402</v>
      </c>
      <c r="B301" s="40"/>
      <c r="C301" s="71"/>
      <c r="D301" s="71"/>
      <c r="E301" s="72"/>
      <c r="H301" s="23"/>
      <c r="I301" s="40"/>
      <c r="J301" s="71"/>
      <c r="K301" s="71"/>
      <c r="L301" s="72"/>
    </row>
    <row r="302" spans="1:14" outlineLevel="1">
      <c r="A302" s="25" t="s">
        <v>403</v>
      </c>
      <c r="B302" s="40"/>
      <c r="C302" s="71"/>
      <c r="D302" s="71"/>
      <c r="E302" s="72"/>
      <c r="H302" s="23"/>
      <c r="I302" s="40"/>
      <c r="J302" s="71"/>
      <c r="K302" s="71"/>
      <c r="L302" s="72"/>
    </row>
    <row r="303" spans="1:14" outlineLevel="1">
      <c r="A303" s="25" t="s">
        <v>404</v>
      </c>
      <c r="B303" s="40"/>
      <c r="C303" s="71"/>
      <c r="D303" s="71"/>
      <c r="E303" s="72"/>
      <c r="H303" s="23"/>
      <c r="I303" s="40"/>
      <c r="J303" s="71"/>
      <c r="K303" s="71"/>
      <c r="L303" s="72"/>
    </row>
    <row r="304" spans="1:14" outlineLevel="1">
      <c r="A304" s="25" t="s">
        <v>405</v>
      </c>
      <c r="B304" s="40"/>
      <c r="C304" s="71"/>
      <c r="D304" s="71"/>
      <c r="E304" s="72"/>
      <c r="H304" s="23"/>
      <c r="I304" s="40"/>
      <c r="J304" s="71"/>
      <c r="K304" s="71"/>
      <c r="L304" s="72"/>
    </row>
    <row r="305" spans="1:13" outlineLevel="1">
      <c r="A305" s="25" t="s">
        <v>406</v>
      </c>
      <c r="B305" s="40"/>
      <c r="C305" s="71"/>
      <c r="D305" s="71"/>
      <c r="E305" s="72"/>
      <c r="H305" s="23"/>
      <c r="I305" s="40"/>
      <c r="J305" s="71"/>
      <c r="K305" s="71"/>
      <c r="L305" s="72"/>
    </row>
    <row r="306" spans="1:13" outlineLevel="1">
      <c r="A306" s="25" t="s">
        <v>407</v>
      </c>
      <c r="B306" s="40"/>
      <c r="C306" s="71"/>
      <c r="D306" s="71"/>
      <c r="E306" s="72"/>
      <c r="H306" s="23"/>
      <c r="I306" s="40"/>
      <c r="J306" s="71"/>
      <c r="K306" s="71"/>
      <c r="L306" s="72"/>
    </row>
    <row r="307" spans="1:13" outlineLevel="1">
      <c r="A307" s="25" t="s">
        <v>408</v>
      </c>
      <c r="B307" s="40"/>
      <c r="C307" s="71"/>
      <c r="D307" s="71"/>
      <c r="E307" s="72"/>
      <c r="H307" s="23"/>
      <c r="I307" s="40"/>
      <c r="J307" s="71"/>
      <c r="K307" s="71"/>
      <c r="L307" s="72"/>
    </row>
    <row r="308" spans="1:13" outlineLevel="1">
      <c r="A308" s="25" t="s">
        <v>409</v>
      </c>
      <c r="B308" s="40"/>
      <c r="C308" s="71"/>
      <c r="D308" s="71"/>
      <c r="E308" s="72"/>
      <c r="H308" s="23"/>
      <c r="I308" s="40"/>
      <c r="J308" s="71"/>
      <c r="K308" s="71"/>
      <c r="L308" s="72"/>
    </row>
    <row r="309" spans="1:13" outlineLevel="1">
      <c r="A309" s="25" t="s">
        <v>410</v>
      </c>
      <c r="B309" s="40"/>
      <c r="C309" s="71"/>
      <c r="D309" s="71"/>
      <c r="E309" s="72"/>
      <c r="H309" s="23"/>
      <c r="I309" s="40"/>
      <c r="J309" s="71"/>
      <c r="K309" s="71"/>
      <c r="L309" s="72"/>
    </row>
    <row r="310" spans="1:13" outlineLevel="1">
      <c r="A310" s="25" t="s">
        <v>411</v>
      </c>
      <c r="H310" s="23"/>
    </row>
    <row r="311" spans="1:13" ht="37.5">
      <c r="A311" s="37"/>
      <c r="B311" s="36" t="s">
        <v>29</v>
      </c>
      <c r="C311" s="37"/>
      <c r="D311" s="37"/>
      <c r="E311" s="37"/>
      <c r="F311" s="37"/>
      <c r="G311" s="38"/>
      <c r="H311" s="23"/>
      <c r="I311" s="29"/>
      <c r="J311" s="31"/>
      <c r="K311" s="31"/>
      <c r="L311" s="31"/>
      <c r="M311" s="31"/>
    </row>
    <row r="312" spans="1:13">
      <c r="A312" s="25" t="s">
        <v>5</v>
      </c>
      <c r="B312" s="48" t="s">
        <v>412</v>
      </c>
      <c r="C312" s="160">
        <v>173</v>
      </c>
      <c r="H312" s="23"/>
      <c r="I312" s="48"/>
      <c r="J312" s="71"/>
    </row>
    <row r="313" spans="1:13" outlineLevel="1">
      <c r="A313" s="25" t="s">
        <v>413</v>
      </c>
      <c r="B313" s="48"/>
      <c r="C313" s="71"/>
      <c r="H313" s="23"/>
      <c r="I313" s="48"/>
      <c r="J313" s="71"/>
    </row>
    <row r="314" spans="1:13" outlineLevel="1">
      <c r="A314" s="25" t="s">
        <v>414</v>
      </c>
      <c r="B314" s="48"/>
      <c r="C314" s="71"/>
      <c r="H314" s="23"/>
      <c r="I314" s="48"/>
      <c r="J314" s="71"/>
    </row>
    <row r="315" spans="1:13" outlineLevel="1">
      <c r="A315" s="25" t="s">
        <v>415</v>
      </c>
      <c r="B315" s="48"/>
      <c r="C315" s="71"/>
      <c r="H315" s="23"/>
      <c r="I315" s="48"/>
      <c r="J315" s="71"/>
    </row>
    <row r="316" spans="1:13" outlineLevel="1">
      <c r="A316" s="25" t="s">
        <v>416</v>
      </c>
      <c r="B316" s="48"/>
      <c r="C316" s="71"/>
      <c r="H316" s="23"/>
      <c r="I316" s="48"/>
      <c r="J316" s="71"/>
    </row>
    <row r="317" spans="1:13" outlineLevel="1">
      <c r="A317" s="25" t="s">
        <v>417</v>
      </c>
      <c r="B317" s="48"/>
      <c r="C317" s="71"/>
      <c r="H317" s="23"/>
      <c r="I317" s="48"/>
      <c r="J317" s="71"/>
    </row>
    <row r="318" spans="1:13" outlineLevel="1">
      <c r="A318" s="25" t="s">
        <v>418</v>
      </c>
      <c r="B318" s="48"/>
      <c r="C318" s="71"/>
      <c r="H318" s="23"/>
      <c r="I318" s="48"/>
      <c r="J318" s="71"/>
    </row>
    <row r="319" spans="1:13" ht="18.75">
      <c r="A319" s="37"/>
      <c r="B319" s="36" t="s">
        <v>30</v>
      </c>
      <c r="C319" s="37"/>
      <c r="D319" s="37"/>
      <c r="E319" s="37"/>
      <c r="F319" s="37"/>
      <c r="G319" s="38"/>
      <c r="H319" s="23"/>
      <c r="I319" s="29"/>
      <c r="J319" s="31"/>
      <c r="K319" s="31"/>
      <c r="L319" s="31"/>
      <c r="M319" s="31"/>
    </row>
    <row r="320" spans="1:13" ht="15" customHeight="1" outlineLevel="1">
      <c r="A320" s="44"/>
      <c r="B320" s="45" t="s">
        <v>419</v>
      </c>
      <c r="C320" s="44"/>
      <c r="D320" s="44"/>
      <c r="E320" s="46"/>
      <c r="F320" s="47"/>
      <c r="G320" s="47"/>
      <c r="H320" s="23"/>
      <c r="L320" s="23"/>
      <c r="M320" s="23"/>
    </row>
    <row r="321" spans="1:8" outlineLevel="1">
      <c r="A321" s="25" t="s">
        <v>420</v>
      </c>
      <c r="B321" s="40" t="s">
        <v>421</v>
      </c>
      <c r="C321" s="40"/>
      <c r="H321" s="23"/>
    </row>
    <row r="322" spans="1:8" outlineLevel="1">
      <c r="A322" s="25" t="s">
        <v>422</v>
      </c>
      <c r="B322" s="40" t="s">
        <v>423</v>
      </c>
      <c r="C322" s="40"/>
      <c r="H322" s="23"/>
    </row>
    <row r="323" spans="1:8" outlineLevel="1">
      <c r="A323" s="25" t="s">
        <v>424</v>
      </c>
      <c r="B323" s="40" t="s">
        <v>425</v>
      </c>
      <c r="C323" s="40"/>
      <c r="H323" s="23"/>
    </row>
    <row r="324" spans="1:8" outlineLevel="1">
      <c r="A324" s="25" t="s">
        <v>426</v>
      </c>
      <c r="B324" s="40" t="s">
        <v>427</v>
      </c>
      <c r="H324" s="23"/>
    </row>
    <row r="325" spans="1:8" outlineLevel="1">
      <c r="A325" s="25" t="s">
        <v>428</v>
      </c>
      <c r="B325" s="40" t="s">
        <v>429</v>
      </c>
      <c r="H325" s="23"/>
    </row>
    <row r="326" spans="1:8" outlineLevel="1">
      <c r="A326" s="25" t="s">
        <v>430</v>
      </c>
      <c r="B326" s="40" t="s">
        <v>431</v>
      </c>
      <c r="H326" s="23"/>
    </row>
    <row r="327" spans="1:8" outlineLevel="1">
      <c r="A327" s="25" t="s">
        <v>432</v>
      </c>
      <c r="B327" s="40" t="s">
        <v>433</v>
      </c>
      <c r="H327" s="23"/>
    </row>
    <row r="328" spans="1:8" outlineLevel="1">
      <c r="A328" s="25" t="s">
        <v>434</v>
      </c>
      <c r="B328" s="40" t="s">
        <v>435</v>
      </c>
      <c r="H328" s="23"/>
    </row>
    <row r="329" spans="1:8" outlineLevel="1">
      <c r="A329" s="25" t="s">
        <v>436</v>
      </c>
      <c r="B329" s="40" t="s">
        <v>437</v>
      </c>
      <c r="H329" s="23"/>
    </row>
    <row r="330" spans="1:8" outlineLevel="1">
      <c r="A330" s="25" t="s">
        <v>438</v>
      </c>
      <c r="B330" s="54" t="s">
        <v>439</v>
      </c>
      <c r="H330" s="23"/>
    </row>
    <row r="331" spans="1:8" outlineLevel="1">
      <c r="A331" s="25" t="s">
        <v>440</v>
      </c>
      <c r="B331" s="54" t="s">
        <v>439</v>
      </c>
      <c r="H331" s="23"/>
    </row>
    <row r="332" spans="1:8" outlineLevel="1">
      <c r="A332" s="25" t="s">
        <v>441</v>
      </c>
      <c r="B332" s="54" t="s">
        <v>439</v>
      </c>
      <c r="H332" s="23"/>
    </row>
    <row r="333" spans="1:8" outlineLevel="1">
      <c r="A333" s="25" t="s">
        <v>442</v>
      </c>
      <c r="B333" s="54" t="s">
        <v>439</v>
      </c>
      <c r="H333" s="23"/>
    </row>
    <row r="334" spans="1:8" outlineLevel="1">
      <c r="A334" s="25" t="s">
        <v>443</v>
      </c>
      <c r="B334" s="54" t="s">
        <v>439</v>
      </c>
      <c r="H334" s="23"/>
    </row>
    <row r="335" spans="1:8" outlineLevel="1">
      <c r="A335" s="25" t="s">
        <v>444</v>
      </c>
      <c r="B335" s="54" t="s">
        <v>439</v>
      </c>
      <c r="H335" s="23"/>
    </row>
    <row r="336" spans="1:8" outlineLevel="1">
      <c r="A336" s="25" t="s">
        <v>445</v>
      </c>
      <c r="B336" s="54" t="s">
        <v>439</v>
      </c>
      <c r="H336" s="23"/>
    </row>
    <row r="337" spans="1:8" outlineLevel="1">
      <c r="A337" s="25" t="s">
        <v>446</v>
      </c>
      <c r="B337" s="54" t="s">
        <v>439</v>
      </c>
      <c r="H337" s="23"/>
    </row>
    <row r="338" spans="1:8" outlineLevel="1">
      <c r="A338" s="25" t="s">
        <v>447</v>
      </c>
      <c r="B338" s="54" t="s">
        <v>439</v>
      </c>
      <c r="H338" s="23"/>
    </row>
    <row r="339" spans="1:8" outlineLevel="1">
      <c r="A339" s="25" t="s">
        <v>448</v>
      </c>
      <c r="B339" s="54" t="s">
        <v>439</v>
      </c>
      <c r="H339" s="23"/>
    </row>
    <row r="340" spans="1:8" outlineLevel="1">
      <c r="A340" s="25" t="s">
        <v>449</v>
      </c>
      <c r="B340" s="54" t="s">
        <v>439</v>
      </c>
      <c r="H340" s="23"/>
    </row>
    <row r="341" spans="1:8" outlineLevel="1">
      <c r="A341" s="25" t="s">
        <v>450</v>
      </c>
      <c r="B341" s="54" t="s">
        <v>439</v>
      </c>
      <c r="H341" s="23"/>
    </row>
    <row r="342" spans="1:8" outlineLevel="1">
      <c r="A342" s="25" t="s">
        <v>451</v>
      </c>
      <c r="B342" s="54" t="s">
        <v>439</v>
      </c>
      <c r="H342" s="23"/>
    </row>
    <row r="343" spans="1:8" outlineLevel="1">
      <c r="A343" s="25" t="s">
        <v>452</v>
      </c>
      <c r="B343" s="54" t="s">
        <v>439</v>
      </c>
      <c r="H343" s="23"/>
    </row>
    <row r="344" spans="1:8" outlineLevel="1">
      <c r="A344" s="25" t="s">
        <v>453</v>
      </c>
      <c r="B344" s="54" t="s">
        <v>439</v>
      </c>
      <c r="H344" s="23"/>
    </row>
    <row r="345" spans="1:8" outlineLevel="1">
      <c r="A345" s="25" t="s">
        <v>454</v>
      </c>
      <c r="B345" s="54" t="s">
        <v>439</v>
      </c>
      <c r="H345" s="23"/>
    </row>
    <row r="346" spans="1:8" outlineLevel="1">
      <c r="A346" s="25" t="s">
        <v>455</v>
      </c>
      <c r="B346" s="54" t="s">
        <v>439</v>
      </c>
      <c r="H346" s="23"/>
    </row>
    <row r="347" spans="1:8" outlineLevel="1">
      <c r="A347" s="25" t="s">
        <v>456</v>
      </c>
      <c r="B347" s="54" t="s">
        <v>439</v>
      </c>
      <c r="H347" s="23"/>
    </row>
    <row r="348" spans="1:8" outlineLevel="1">
      <c r="A348" s="25" t="s">
        <v>457</v>
      </c>
      <c r="B348" s="54" t="s">
        <v>439</v>
      </c>
      <c r="H348" s="23"/>
    </row>
    <row r="349" spans="1:8" outlineLevel="1">
      <c r="A349" s="25" t="s">
        <v>458</v>
      </c>
      <c r="B349" s="54" t="s">
        <v>439</v>
      </c>
      <c r="H349" s="23"/>
    </row>
    <row r="350" spans="1:8" outlineLevel="1">
      <c r="A350" s="25" t="s">
        <v>459</v>
      </c>
      <c r="B350" s="54" t="s">
        <v>439</v>
      </c>
      <c r="H350" s="23"/>
    </row>
    <row r="351" spans="1:8" outlineLevel="1">
      <c r="A351" s="25" t="s">
        <v>460</v>
      </c>
      <c r="B351" s="54" t="s">
        <v>439</v>
      </c>
      <c r="H351" s="23"/>
    </row>
    <row r="352" spans="1:8" outlineLevel="1">
      <c r="A352" s="25" t="s">
        <v>461</v>
      </c>
      <c r="B352" s="54" t="s">
        <v>439</v>
      </c>
      <c r="H352" s="23"/>
    </row>
    <row r="353" spans="1:8" outlineLevel="1">
      <c r="A353" s="25" t="s">
        <v>462</v>
      </c>
      <c r="B353" s="54" t="s">
        <v>439</v>
      </c>
      <c r="H353" s="23"/>
    </row>
    <row r="354" spans="1:8" outlineLevel="1">
      <c r="A354" s="25" t="s">
        <v>463</v>
      </c>
      <c r="B354" s="54" t="s">
        <v>439</v>
      </c>
      <c r="H354" s="23"/>
    </row>
    <row r="355" spans="1:8" outlineLevel="1">
      <c r="A355" s="25" t="s">
        <v>464</v>
      </c>
      <c r="B355" s="54" t="s">
        <v>439</v>
      </c>
      <c r="H355" s="23"/>
    </row>
    <row r="356" spans="1:8" outlineLevel="1">
      <c r="A356" s="25" t="s">
        <v>465</v>
      </c>
      <c r="B356" s="54" t="s">
        <v>439</v>
      </c>
      <c r="H356" s="23"/>
    </row>
    <row r="357" spans="1:8" outlineLevel="1">
      <c r="A357" s="25" t="s">
        <v>466</v>
      </c>
      <c r="B357" s="54" t="s">
        <v>439</v>
      </c>
      <c r="H357" s="23"/>
    </row>
    <row r="358" spans="1:8" outlineLevel="1">
      <c r="A358" s="25" t="s">
        <v>467</v>
      </c>
      <c r="B358" s="54" t="s">
        <v>439</v>
      </c>
      <c r="H358" s="23"/>
    </row>
    <row r="359" spans="1:8" outlineLevel="1">
      <c r="A359" s="25" t="s">
        <v>468</v>
      </c>
      <c r="B359" s="54" t="s">
        <v>439</v>
      </c>
      <c r="H359" s="23"/>
    </row>
    <row r="360" spans="1:8" outlineLevel="1">
      <c r="A360" s="25" t="s">
        <v>469</v>
      </c>
      <c r="B360" s="54" t="s">
        <v>439</v>
      </c>
      <c r="H360" s="23"/>
    </row>
    <row r="361" spans="1:8" outlineLevel="1">
      <c r="A361" s="25" t="s">
        <v>470</v>
      </c>
      <c r="B361" s="54" t="s">
        <v>439</v>
      </c>
      <c r="H361" s="23"/>
    </row>
    <row r="362" spans="1:8" outlineLevel="1">
      <c r="A362" s="25" t="s">
        <v>471</v>
      </c>
      <c r="B362" s="54" t="s">
        <v>439</v>
      </c>
      <c r="H362" s="23"/>
    </row>
    <row r="363" spans="1:8" outlineLevel="1">
      <c r="A363" s="25" t="s">
        <v>472</v>
      </c>
      <c r="B363" s="54" t="s">
        <v>439</v>
      </c>
      <c r="H363" s="23"/>
    </row>
    <row r="364" spans="1:8" outlineLevel="1">
      <c r="A364" s="25" t="s">
        <v>473</v>
      </c>
      <c r="B364" s="54" t="s">
        <v>439</v>
      </c>
      <c r="H364" s="23"/>
    </row>
    <row r="365" spans="1:8" outlineLevel="1">
      <c r="A365" s="25" t="s">
        <v>474</v>
      </c>
      <c r="B365" s="54" t="s">
        <v>439</v>
      </c>
      <c r="H365" s="23"/>
    </row>
    <row r="366" spans="1:8">
      <c r="H366" s="23"/>
    </row>
    <row r="367" spans="1:8">
      <c r="H367" s="23"/>
    </row>
    <row r="368" spans="1:8">
      <c r="H368" s="23"/>
    </row>
    <row r="369" spans="8:8">
      <c r="H369" s="23"/>
    </row>
    <row r="370" spans="8:8">
      <c r="H370" s="23"/>
    </row>
    <row r="371" spans="8:8">
      <c r="H371" s="23"/>
    </row>
    <row r="372" spans="8:8">
      <c r="H372" s="23"/>
    </row>
    <row r="373" spans="8:8">
      <c r="H373" s="23"/>
    </row>
    <row r="374" spans="8:8">
      <c r="H374" s="23"/>
    </row>
    <row r="375" spans="8:8">
      <c r="H375" s="23"/>
    </row>
    <row r="376" spans="8:8">
      <c r="H376" s="23"/>
    </row>
    <row r="377" spans="8:8">
      <c r="H377" s="23"/>
    </row>
    <row r="378" spans="8:8">
      <c r="H378" s="23"/>
    </row>
    <row r="379" spans="8:8">
      <c r="H379" s="23"/>
    </row>
    <row r="380" spans="8:8">
      <c r="H380" s="23"/>
    </row>
    <row r="381" spans="8:8">
      <c r="H381" s="23"/>
    </row>
    <row r="382" spans="8:8">
      <c r="H382" s="23"/>
    </row>
    <row r="383" spans="8:8">
      <c r="H383" s="23"/>
    </row>
    <row r="384" spans="8:8">
      <c r="H384" s="23"/>
    </row>
    <row r="385" spans="8:8">
      <c r="H385" s="23"/>
    </row>
    <row r="386" spans="8:8">
      <c r="H386" s="23"/>
    </row>
    <row r="387" spans="8:8">
      <c r="H387" s="23"/>
    </row>
    <row r="388" spans="8:8">
      <c r="H388" s="23"/>
    </row>
    <row r="389" spans="8:8">
      <c r="H389" s="23"/>
    </row>
    <row r="390" spans="8:8">
      <c r="H390" s="23"/>
    </row>
    <row r="391" spans="8:8">
      <c r="H391" s="23"/>
    </row>
    <row r="392" spans="8:8">
      <c r="H392" s="23"/>
    </row>
    <row r="393" spans="8:8">
      <c r="H393" s="23"/>
    </row>
    <row r="394" spans="8:8">
      <c r="H394" s="23"/>
    </row>
    <row r="395" spans="8:8">
      <c r="H395" s="23"/>
    </row>
    <row r="396" spans="8:8">
      <c r="H396" s="23"/>
    </row>
    <row r="397" spans="8:8">
      <c r="H397" s="23"/>
    </row>
    <row r="398" spans="8:8">
      <c r="H398" s="23"/>
    </row>
    <row r="399" spans="8:8">
      <c r="H399" s="23"/>
    </row>
    <row r="400" spans="8:8">
      <c r="H400" s="23"/>
    </row>
    <row r="401" spans="8:8">
      <c r="H401" s="23"/>
    </row>
    <row r="402" spans="8:8">
      <c r="H402" s="23"/>
    </row>
    <row r="403" spans="8:8">
      <c r="H403" s="23"/>
    </row>
    <row r="404" spans="8:8">
      <c r="H404" s="23"/>
    </row>
    <row r="405" spans="8:8">
      <c r="H405" s="23"/>
    </row>
    <row r="406" spans="8:8">
      <c r="H406" s="23"/>
    </row>
    <row r="407" spans="8:8">
      <c r="H407" s="23"/>
    </row>
    <row r="408" spans="8:8">
      <c r="H408" s="23"/>
    </row>
    <row r="409" spans="8:8">
      <c r="H409" s="23"/>
    </row>
    <row r="410" spans="8:8">
      <c r="H410" s="23"/>
    </row>
    <row r="411" spans="8:8">
      <c r="H411" s="23"/>
    </row>
    <row r="412" spans="8:8">
      <c r="H412" s="23"/>
    </row>
    <row r="413" spans="8:8">
      <c r="H413" s="23"/>
    </row>
  </sheetData>
  <sheetProtection algorithmName="SHA-512" hashValue="nEmrtHUCr07A17w07VglDPsio5H0MhYTNkzI0mrCohnpu9z7kAkgDuTgxeUMj30zg1P/1eoOOiT/xOIXKR8yUg==" saltValue="1beX720yRtCJPCTMQKDYjQ==" spinCount="100000" sheet="1" formatCells="0" formatColumns="0" formatRows="0" insertHyperlinks="0" sort="0" autoFilter="0" pivotTables="0"/>
  <protectedRanges>
    <protectedRange sqref="B313:D318 F313:G318" name="Range12"/>
    <protectedRange sqref="C193:C207 B209:C215 F209:G215 B221:C227 C229 C231:C284 B234:B284 C217:C219" name="Range10"/>
    <protectedRange sqref="C164:D166 B168:D172 F168:G172" name="Range8"/>
    <protectedRange sqref="C89:D89 C93:D99 B101:D110 F101:G110 B130:D136 B156 C112:D128 F130:G136 F156:G162" name="Range6"/>
    <protectedRange sqref="B18:B25" name="Basic Facts 2"/>
    <protectedRange sqref="C14:C25" name="Basic facts"/>
    <protectedRange sqref="B30:B35 C27:C35 C38:C39" name="Regulatory Sumary"/>
    <protectedRange sqref="C3 B18:B25 C14:C25 C27:C35 B30:B35 B40:B43 B46:B51 C45:C51 D46:D51 F45:G51 C53:D57 B59:D64 F53:G57 F59:G64 C66:D66 C70:D76 B78:D87 F66:G76 F78:G87 C93:D99 C38:C43" name="HTT General"/>
    <protectedRange sqref="C156:D156 C138:D154 B157:D162" name="Range7"/>
    <protectedRange sqref="C174:C178 B180:D191 F180:G191" name="Range9"/>
    <protectedRange sqref="C312 B321:G365" name="Range11"/>
    <protectedRange sqref="C45:C51 B46:B51 D46:G51 F45:G45" name="Range13"/>
  </protectedRanges>
  <autoFilter ref="L112:L126">
    <sortState ref="L113:L127">
      <sortCondition ref="L112:L126"/>
    </sortState>
  </autoFilter>
  <hyperlinks>
    <hyperlink ref="B6" location="'A. HTT General'!B13" display="1. Basic Facts"/>
    <hyperlink ref="B7" location="'A. HTT General'!B26" display="2. Regulatory Summary"/>
    <hyperlink ref="B8" location="'A. HTT General'!B36" display="3. General Cover Pool / Covered Bond Information"/>
    <hyperlink ref="B9" location="'A. HTT General'!B285" display="4. References to Capital Requirements Regulation (CRR) 129(7)"/>
    <hyperlink ref="B11" location="'A. HTT General'!B319" display="6. Other relevant information"/>
    <hyperlink ref="C289" location="'A. HTT General'!A39" display="'A. HTT General'!A39"/>
    <hyperlink ref="C290" location="'B1. HTT Mortgage Assets'!B43" display="'B1. HTT Mortgage Assets'!B43"/>
    <hyperlink ref="D290" location="'B2. HTT Public Sector Assets'!B48" display="'B2. HTT Public Sector Assets'!B48"/>
    <hyperlink ref="C291" location="'A. HTT General'!A52" display="'A. HTT General'!A52"/>
    <hyperlink ref="C295" location="'A. HTT General'!B163" display="'A. HTT General'!B163"/>
    <hyperlink ref="C296" location="'A. HTT General'!B137" display="'A. HTT General'!B137"/>
    <hyperlink ref="C297" location="'C. HTT Harmonised Glossary'!B17" display="'C. HTT Harmonised Glossary'!B17"/>
    <hyperlink ref="C298" location="'A. HTT General'!B65" display="'A. HTT General'!B65"/>
    <hyperlink ref="C299" location="'A. HTT General'!B88" display="'A. HTT General'!B88"/>
    <hyperlink ref="C300" location="'B1. HTT Mortgage Assets'!B160" display="'B1. HTT Mortgage Assets'!B160"/>
    <hyperlink ref="D300" location="'B2. HTT Public Sector Assets'!B166" display="'B2. HTT Public Sector Assets'!B166"/>
    <hyperlink ref="B27" r:id="rId1" display="UCITS Compliance"/>
    <hyperlink ref="B28" r:id="rId2"/>
    <hyperlink ref="B29" r:id="rId3"/>
    <hyperlink ref="B10" location="'A. HTT General'!B311" display="5. References to Capital Requirements Regulation (CRR) 129(1)"/>
    <hyperlink ref="D292" location="'B1. HTT Mortgage Assets'!B287" display="'B1. HTT Mortgage Assets'!B287"/>
    <hyperlink ref="C292" location="'B1. HTT Mortgage Assets'!B186" display="'B1. HTT Mortgage Assets'!B186"/>
    <hyperlink ref="C288" location="'A. HTT General'!A38" display="'A. HTT General'!A38"/>
    <hyperlink ref="C294" location="'A. HTT General'!B111" display="'A. HTT General'!B111"/>
    <hyperlink ref="F292" location="'B2. HTT Public Sector Assets'!A18" display="'B2. HTT Public Sector Assets'!A18"/>
    <hyperlink ref="D293" location="'B2. HTT Public Sector Assets'!B129" display="'B2. HTT Public Sector Assets'!B129"/>
    <hyperlink ref="C293" location="'B1. HTT Mortgage Assets'!B149" display="'B1. HTT Mortgage Assets'!B149"/>
    <hyperlink ref="C16" r:id="rId4"/>
    <hyperlink ref="C29" r:id="rId5"/>
    <hyperlink ref="C229" r:id="rId6"/>
    <hyperlink ref="C312" location="'A. HTT General'!B173" display="'A. HTT General'!B173"/>
  </hyperlinks>
  <pageMargins left="0.70866141732283472" right="0.70866141732283472" top="0.74803149606299213" bottom="0.74803149606299213" header="0.31496062992125984" footer="0.31496062992125984"/>
  <pageSetup paperSize="9" scale="50" fitToHeight="0" orientation="landscape" r:id="rId7"/>
  <headerFooter>
    <oddHeader>&amp;R&amp;G</oddHeader>
  </headerFooter>
  <ignoredErrors>
    <ignoredError sqref="F58 F77" formula="1"/>
  </ignoredErrors>
  <legacyDrawingHF r:id="rId8"/>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N393"/>
  <sheetViews>
    <sheetView zoomScale="80" zoomScaleNormal="80" workbookViewId="0"/>
  </sheetViews>
  <sheetFormatPr baseColWidth="10" defaultColWidth="8.85546875" defaultRowHeight="15" outlineLevelRow="1"/>
  <cols>
    <col min="1" max="1" width="13.85546875" style="108" customWidth="1"/>
    <col min="2" max="2" width="60.85546875" style="108" customWidth="1"/>
    <col min="3" max="3" width="41" style="108" customWidth="1"/>
    <col min="4" max="4" width="40.85546875" style="108" customWidth="1"/>
    <col min="5" max="5" width="6.7109375" style="108" customWidth="1"/>
    <col min="6" max="6" width="41.5703125" style="108" customWidth="1"/>
    <col min="7" max="7" width="41.5703125" style="103" customWidth="1"/>
    <col min="8" max="16384" width="8.85546875" style="104"/>
  </cols>
  <sheetData>
    <row r="1" spans="1:7" ht="31.5">
      <c r="A1" s="149" t="s">
        <v>475</v>
      </c>
      <c r="B1" s="149"/>
      <c r="C1" s="103"/>
      <c r="D1" s="103"/>
      <c r="E1" s="103"/>
      <c r="F1" s="157" t="s">
        <v>1676</v>
      </c>
    </row>
    <row r="2" spans="1:7" ht="15.75" thickBot="1">
      <c r="A2" s="103"/>
      <c r="B2" s="103"/>
      <c r="C2" s="103"/>
      <c r="D2" s="103"/>
      <c r="E2" s="103"/>
      <c r="F2" s="103"/>
    </row>
    <row r="3" spans="1:7" ht="19.5" thickBot="1">
      <c r="A3" s="105"/>
      <c r="B3" s="106" t="s">
        <v>22</v>
      </c>
      <c r="C3" s="107" t="s">
        <v>163</v>
      </c>
      <c r="D3" s="105"/>
      <c r="E3" s="105"/>
      <c r="F3" s="103"/>
      <c r="G3" s="105"/>
    </row>
    <row r="4" spans="1:7" ht="15.75" thickBot="1"/>
    <row r="5" spans="1:7" ht="18.75">
      <c r="A5" s="109"/>
      <c r="B5" s="110" t="s">
        <v>476</v>
      </c>
      <c r="C5" s="109"/>
      <c r="E5" s="111"/>
      <c r="F5" s="111"/>
    </row>
    <row r="6" spans="1:7">
      <c r="B6" s="112" t="s">
        <v>477</v>
      </c>
    </row>
    <row r="7" spans="1:7">
      <c r="B7" s="113" t="s">
        <v>478</v>
      </c>
    </row>
    <row r="8" spans="1:7" ht="15.75" thickBot="1">
      <c r="B8" s="114" t="s">
        <v>479</v>
      </c>
    </row>
    <row r="9" spans="1:7">
      <c r="B9" s="115"/>
    </row>
    <row r="10" spans="1:7" ht="37.5">
      <c r="A10" s="116" t="s">
        <v>31</v>
      </c>
      <c r="B10" s="116" t="s">
        <v>477</v>
      </c>
      <c r="C10" s="117"/>
      <c r="D10" s="117"/>
      <c r="E10" s="117"/>
      <c r="F10" s="117"/>
      <c r="G10" s="118"/>
    </row>
    <row r="11" spans="1:7" ht="15" customHeight="1">
      <c r="A11" s="119"/>
      <c r="B11" s="120" t="s">
        <v>480</v>
      </c>
      <c r="C11" s="119" t="s">
        <v>62</v>
      </c>
      <c r="D11" s="119"/>
      <c r="E11" s="119"/>
      <c r="F11" s="121" t="s">
        <v>481</v>
      </c>
      <c r="G11" s="121"/>
    </row>
    <row r="12" spans="1:7">
      <c r="A12" s="108" t="s">
        <v>482</v>
      </c>
      <c r="B12" s="108" t="s">
        <v>483</v>
      </c>
      <c r="C12" s="163">
        <v>35001.015449999999</v>
      </c>
      <c r="F12" s="521">
        <f>IF($C$15=0,"",IF(C12="[for completion]","",C12/$C$15))</f>
        <v>1</v>
      </c>
    </row>
    <row r="13" spans="1:7">
      <c r="A13" s="108" t="s">
        <v>484</v>
      </c>
      <c r="B13" s="108" t="s">
        <v>485</v>
      </c>
      <c r="C13" s="163">
        <v>0</v>
      </c>
      <c r="F13" s="521">
        <f>IF($C$15=0,"",IF(C13="[for completion]","",C13/$C$15))</f>
        <v>0</v>
      </c>
    </row>
    <row r="14" spans="1:7">
      <c r="A14" s="108" t="s">
        <v>486</v>
      </c>
      <c r="B14" s="108" t="s">
        <v>95</v>
      </c>
      <c r="C14" s="163">
        <v>0</v>
      </c>
      <c r="F14" s="521">
        <f>IF($C$15=0,"",IF(C14="[for completion]","",C14/$C$15))</f>
        <v>0</v>
      </c>
    </row>
    <row r="15" spans="1:7">
      <c r="A15" s="108" t="s">
        <v>487</v>
      </c>
      <c r="B15" s="123" t="s">
        <v>97</v>
      </c>
      <c r="C15" s="163">
        <f>SUM(C12:C14)</f>
        <v>35001.015449999999</v>
      </c>
      <c r="F15" s="142">
        <f>SUM(F12:F14)</f>
        <v>1</v>
      </c>
    </row>
    <row r="16" spans="1:7" outlineLevel="1">
      <c r="A16" s="108" t="s">
        <v>488</v>
      </c>
      <c r="B16" s="125" t="s">
        <v>489</v>
      </c>
      <c r="F16" s="521">
        <f t="shared" ref="F16:F26" si="0">IF($C$15=0,"",IF(C16="[for completion]","",C16/$C$15))</f>
        <v>0</v>
      </c>
    </row>
    <row r="17" spans="1:7" outlineLevel="1">
      <c r="A17" s="108" t="s">
        <v>490</v>
      </c>
      <c r="B17" s="125" t="s">
        <v>1528</v>
      </c>
      <c r="F17" s="521">
        <f t="shared" si="0"/>
        <v>0</v>
      </c>
    </row>
    <row r="18" spans="1:7" outlineLevel="1">
      <c r="A18" s="108" t="s">
        <v>491</v>
      </c>
      <c r="B18" s="125" t="s">
        <v>99</v>
      </c>
      <c r="F18" s="521">
        <f t="shared" si="0"/>
        <v>0</v>
      </c>
    </row>
    <row r="19" spans="1:7" outlineLevel="1">
      <c r="A19" s="108" t="s">
        <v>492</v>
      </c>
      <c r="B19" s="125" t="s">
        <v>99</v>
      </c>
      <c r="F19" s="521">
        <f t="shared" si="0"/>
        <v>0</v>
      </c>
    </row>
    <row r="20" spans="1:7" outlineLevel="1">
      <c r="A20" s="108" t="s">
        <v>493</v>
      </c>
      <c r="B20" s="125" t="s">
        <v>99</v>
      </c>
      <c r="F20" s="521">
        <f t="shared" si="0"/>
        <v>0</v>
      </c>
    </row>
    <row r="21" spans="1:7" outlineLevel="1">
      <c r="A21" s="108" t="s">
        <v>494</v>
      </c>
      <c r="B21" s="125" t="s">
        <v>99</v>
      </c>
      <c r="F21" s="521">
        <f t="shared" si="0"/>
        <v>0</v>
      </c>
    </row>
    <row r="22" spans="1:7" outlineLevel="1">
      <c r="A22" s="108" t="s">
        <v>495</v>
      </c>
      <c r="B22" s="125" t="s">
        <v>99</v>
      </c>
      <c r="F22" s="521">
        <f t="shared" si="0"/>
        <v>0</v>
      </c>
    </row>
    <row r="23" spans="1:7" outlineLevel="1">
      <c r="A23" s="108" t="s">
        <v>496</v>
      </c>
      <c r="B23" s="125" t="s">
        <v>99</v>
      </c>
      <c r="F23" s="521">
        <f t="shared" si="0"/>
        <v>0</v>
      </c>
    </row>
    <row r="24" spans="1:7" outlineLevel="1">
      <c r="A24" s="108" t="s">
        <v>497</v>
      </c>
      <c r="B24" s="125" t="s">
        <v>99</v>
      </c>
      <c r="F24" s="521">
        <f t="shared" si="0"/>
        <v>0</v>
      </c>
    </row>
    <row r="25" spans="1:7" outlineLevel="1">
      <c r="A25" s="108" t="s">
        <v>498</v>
      </c>
      <c r="B25" s="125" t="s">
        <v>99</v>
      </c>
      <c r="F25" s="521">
        <f t="shared" si="0"/>
        <v>0</v>
      </c>
    </row>
    <row r="26" spans="1:7" outlineLevel="1">
      <c r="A26" s="108" t="s">
        <v>499</v>
      </c>
      <c r="B26" s="125" t="s">
        <v>99</v>
      </c>
      <c r="C26" s="104"/>
      <c r="D26" s="104"/>
      <c r="E26" s="104"/>
      <c r="F26" s="521">
        <f t="shared" si="0"/>
        <v>0</v>
      </c>
    </row>
    <row r="27" spans="1:7" ht="15" customHeight="1">
      <c r="A27" s="119"/>
      <c r="B27" s="120" t="s">
        <v>500</v>
      </c>
      <c r="C27" s="119" t="s">
        <v>501</v>
      </c>
      <c r="D27" s="119" t="s">
        <v>502</v>
      </c>
      <c r="E27" s="126"/>
      <c r="F27" s="526" t="s">
        <v>503</v>
      </c>
      <c r="G27" s="121"/>
    </row>
    <row r="28" spans="1:7">
      <c r="A28" s="108" t="s">
        <v>504</v>
      </c>
      <c r="B28" s="108" t="s">
        <v>505</v>
      </c>
      <c r="C28" s="534">
        <v>401177</v>
      </c>
      <c r="D28" s="108" t="s">
        <v>1345</v>
      </c>
      <c r="F28" s="534">
        <f>+C28</f>
        <v>401177</v>
      </c>
    </row>
    <row r="29" spans="1:7" outlineLevel="1">
      <c r="A29" s="108" t="s">
        <v>506</v>
      </c>
      <c r="B29" s="127" t="s">
        <v>507</v>
      </c>
      <c r="F29" s="527"/>
    </row>
    <row r="30" spans="1:7" outlineLevel="1">
      <c r="A30" s="108" t="s">
        <v>508</v>
      </c>
      <c r="B30" s="127" t="s">
        <v>509</v>
      </c>
      <c r="F30" s="527"/>
    </row>
    <row r="31" spans="1:7" outlineLevel="1">
      <c r="A31" s="108" t="s">
        <v>510</v>
      </c>
      <c r="B31" s="127"/>
      <c r="F31" s="527"/>
    </row>
    <row r="32" spans="1:7" outlineLevel="1">
      <c r="A32" s="108" t="s">
        <v>511</v>
      </c>
      <c r="B32" s="127"/>
      <c r="F32" s="527"/>
    </row>
    <row r="33" spans="1:7" outlineLevel="1">
      <c r="A33" s="108" t="s">
        <v>512</v>
      </c>
      <c r="B33" s="127"/>
      <c r="F33" s="527"/>
    </row>
    <row r="34" spans="1:7" outlineLevel="1">
      <c r="A34" s="108" t="s">
        <v>513</v>
      </c>
      <c r="B34" s="127"/>
      <c r="F34" s="527"/>
    </row>
    <row r="35" spans="1:7" ht="15" customHeight="1">
      <c r="A35" s="119"/>
      <c r="B35" s="120" t="s">
        <v>514</v>
      </c>
      <c r="C35" s="119" t="s">
        <v>515</v>
      </c>
      <c r="D35" s="119" t="s">
        <v>516</v>
      </c>
      <c r="E35" s="126"/>
      <c r="F35" s="528" t="s">
        <v>481</v>
      </c>
      <c r="G35" s="121"/>
    </row>
    <row r="36" spans="1:7">
      <c r="A36" s="108" t="s">
        <v>517</v>
      </c>
      <c r="B36" s="108" t="s">
        <v>518</v>
      </c>
      <c r="C36" s="142">
        <v>2.7682705628078624E-4</v>
      </c>
      <c r="D36" s="142" t="s">
        <v>1345</v>
      </c>
      <c r="F36" s="142">
        <f>+C36</f>
        <v>2.7682705628078624E-4</v>
      </c>
    </row>
    <row r="37" spans="1:7" outlineLevel="1">
      <c r="A37" s="108" t="s">
        <v>519</v>
      </c>
      <c r="C37" s="142"/>
      <c r="D37" s="142"/>
      <c r="F37" s="142"/>
    </row>
    <row r="38" spans="1:7" outlineLevel="1">
      <c r="A38" s="108" t="s">
        <v>520</v>
      </c>
      <c r="C38" s="142"/>
      <c r="D38" s="142"/>
      <c r="F38" s="142"/>
    </row>
    <row r="39" spans="1:7" outlineLevel="1">
      <c r="A39" s="108" t="s">
        <v>521</v>
      </c>
      <c r="C39" s="142"/>
      <c r="D39" s="142"/>
      <c r="F39" s="142"/>
    </row>
    <row r="40" spans="1:7" outlineLevel="1">
      <c r="A40" s="108" t="s">
        <v>522</v>
      </c>
      <c r="C40" s="142"/>
      <c r="D40" s="142"/>
      <c r="F40" s="142"/>
    </row>
    <row r="41" spans="1:7" outlineLevel="1">
      <c r="A41" s="108" t="s">
        <v>523</v>
      </c>
      <c r="C41" s="142"/>
      <c r="D41" s="142"/>
      <c r="F41" s="142"/>
    </row>
    <row r="42" spans="1:7" outlineLevel="1">
      <c r="A42" s="108" t="s">
        <v>524</v>
      </c>
      <c r="C42" s="142"/>
      <c r="D42" s="142"/>
      <c r="F42" s="142"/>
    </row>
    <row r="43" spans="1:7" ht="15" customHeight="1">
      <c r="A43" s="119"/>
      <c r="B43" s="120" t="s">
        <v>525</v>
      </c>
      <c r="C43" s="119" t="s">
        <v>515</v>
      </c>
      <c r="D43" s="119" t="s">
        <v>516</v>
      </c>
      <c r="E43" s="126"/>
      <c r="F43" s="528" t="s">
        <v>481</v>
      </c>
      <c r="G43" s="121"/>
    </row>
    <row r="44" spans="1:7">
      <c r="A44" s="108" t="s">
        <v>526</v>
      </c>
      <c r="B44" s="128" t="s">
        <v>527</v>
      </c>
      <c r="C44" s="141">
        <f>SUM(C45:C72)</f>
        <v>1</v>
      </c>
      <c r="D44" s="141">
        <f>SUM(D45:D72)</f>
        <v>0</v>
      </c>
      <c r="E44" s="142"/>
      <c r="F44" s="141">
        <f>SUM(F45:F72)</f>
        <v>1</v>
      </c>
      <c r="G44" s="108"/>
    </row>
    <row r="45" spans="1:7">
      <c r="A45" s="108" t="s">
        <v>528</v>
      </c>
      <c r="B45" s="108" t="s">
        <v>529</v>
      </c>
      <c r="C45" s="142">
        <v>0</v>
      </c>
      <c r="D45" s="142" t="s">
        <v>1345</v>
      </c>
      <c r="E45" s="142"/>
      <c r="F45" s="142">
        <f>+C45</f>
        <v>0</v>
      </c>
      <c r="G45" s="108"/>
    </row>
    <row r="46" spans="1:7">
      <c r="A46" s="108" t="s">
        <v>530</v>
      </c>
      <c r="B46" s="108" t="s">
        <v>531</v>
      </c>
      <c r="C46" s="142">
        <v>0</v>
      </c>
      <c r="D46" s="142" t="s">
        <v>1345</v>
      </c>
      <c r="E46" s="142"/>
      <c r="F46" s="142">
        <f>+C46</f>
        <v>0</v>
      </c>
      <c r="G46" s="108"/>
    </row>
    <row r="47" spans="1:7">
      <c r="A47" s="108" t="s">
        <v>532</v>
      </c>
      <c r="B47" s="108" t="s">
        <v>533</v>
      </c>
      <c r="C47" s="142">
        <v>0</v>
      </c>
      <c r="D47" s="142" t="s">
        <v>1345</v>
      </c>
      <c r="E47" s="142"/>
      <c r="F47" s="142">
        <f t="shared" ref="F47:F72" si="1">+C47</f>
        <v>0</v>
      </c>
      <c r="G47" s="108"/>
    </row>
    <row r="48" spans="1:7">
      <c r="A48" s="108" t="s">
        <v>534</v>
      </c>
      <c r="B48" s="108" t="s">
        <v>535</v>
      </c>
      <c r="C48" s="142">
        <v>0</v>
      </c>
      <c r="D48" s="142" t="s">
        <v>1345</v>
      </c>
      <c r="E48" s="142"/>
      <c r="F48" s="142">
        <f t="shared" si="1"/>
        <v>0</v>
      </c>
      <c r="G48" s="108"/>
    </row>
    <row r="49" spans="1:7">
      <c r="A49" s="108" t="s">
        <v>536</v>
      </c>
      <c r="B49" s="108" t="s">
        <v>537</v>
      </c>
      <c r="C49" s="142">
        <v>0</v>
      </c>
      <c r="D49" s="142" t="s">
        <v>1345</v>
      </c>
      <c r="E49" s="142"/>
      <c r="F49" s="142">
        <f t="shared" si="1"/>
        <v>0</v>
      </c>
      <c r="G49" s="108"/>
    </row>
    <row r="50" spans="1:7">
      <c r="A50" s="108" t="s">
        <v>538</v>
      </c>
      <c r="B50" s="108" t="s">
        <v>539</v>
      </c>
      <c r="C50" s="142">
        <v>0</v>
      </c>
      <c r="D50" s="142" t="s">
        <v>1345</v>
      </c>
      <c r="E50" s="142"/>
      <c r="F50" s="142">
        <f t="shared" si="1"/>
        <v>0</v>
      </c>
      <c r="G50" s="108"/>
    </row>
    <row r="51" spans="1:7">
      <c r="A51" s="108" t="s">
        <v>540</v>
      </c>
      <c r="B51" s="108" t="s">
        <v>541</v>
      </c>
      <c r="C51" s="142">
        <v>0</v>
      </c>
      <c r="D51" s="142" t="s">
        <v>1345</v>
      </c>
      <c r="E51" s="142"/>
      <c r="F51" s="142">
        <f t="shared" si="1"/>
        <v>0</v>
      </c>
      <c r="G51" s="108"/>
    </row>
    <row r="52" spans="1:7">
      <c r="A52" s="108" t="s">
        <v>542</v>
      </c>
      <c r="B52" s="108" t="s">
        <v>543</v>
      </c>
      <c r="C52" s="142">
        <v>0</v>
      </c>
      <c r="D52" s="142" t="s">
        <v>1345</v>
      </c>
      <c r="E52" s="142"/>
      <c r="F52" s="142">
        <f t="shared" si="1"/>
        <v>0</v>
      </c>
      <c r="G52" s="108"/>
    </row>
    <row r="53" spans="1:7">
      <c r="A53" s="108" t="s">
        <v>544</v>
      </c>
      <c r="B53" s="108" t="s">
        <v>545</v>
      </c>
      <c r="C53" s="142">
        <v>0</v>
      </c>
      <c r="D53" s="142" t="s">
        <v>1345</v>
      </c>
      <c r="E53" s="142"/>
      <c r="F53" s="142">
        <f t="shared" si="1"/>
        <v>0</v>
      </c>
      <c r="G53" s="108"/>
    </row>
    <row r="54" spans="1:7">
      <c r="A54" s="108" t="s">
        <v>546</v>
      </c>
      <c r="B54" s="108" t="s">
        <v>547</v>
      </c>
      <c r="C54" s="142">
        <v>1</v>
      </c>
      <c r="D54" s="142" t="s">
        <v>1345</v>
      </c>
      <c r="E54" s="142"/>
      <c r="F54" s="142">
        <f t="shared" si="1"/>
        <v>1</v>
      </c>
      <c r="G54" s="108"/>
    </row>
    <row r="55" spans="1:7">
      <c r="A55" s="108" t="s">
        <v>548</v>
      </c>
      <c r="B55" s="108" t="s">
        <v>549</v>
      </c>
      <c r="C55" s="142">
        <v>0</v>
      </c>
      <c r="D55" s="142" t="s">
        <v>1345</v>
      </c>
      <c r="E55" s="142"/>
      <c r="F55" s="142">
        <f t="shared" si="1"/>
        <v>0</v>
      </c>
      <c r="G55" s="108"/>
    </row>
    <row r="56" spans="1:7">
      <c r="A56" s="108" t="s">
        <v>550</v>
      </c>
      <c r="B56" s="108" t="s">
        <v>551</v>
      </c>
      <c r="C56" s="142">
        <v>0</v>
      </c>
      <c r="D56" s="142" t="s">
        <v>1345</v>
      </c>
      <c r="E56" s="142"/>
      <c r="F56" s="142">
        <f t="shared" si="1"/>
        <v>0</v>
      </c>
      <c r="G56" s="108"/>
    </row>
    <row r="57" spans="1:7">
      <c r="A57" s="108" t="s">
        <v>552</v>
      </c>
      <c r="B57" s="108" t="s">
        <v>553</v>
      </c>
      <c r="C57" s="142">
        <v>0</v>
      </c>
      <c r="D57" s="142" t="s">
        <v>1345</v>
      </c>
      <c r="E57" s="142"/>
      <c r="F57" s="142">
        <f t="shared" si="1"/>
        <v>0</v>
      </c>
      <c r="G57" s="108"/>
    </row>
    <row r="58" spans="1:7">
      <c r="A58" s="108" t="s">
        <v>554</v>
      </c>
      <c r="B58" s="108" t="s">
        <v>555</v>
      </c>
      <c r="C58" s="142">
        <v>0</v>
      </c>
      <c r="D58" s="142" t="s">
        <v>1345</v>
      </c>
      <c r="E58" s="142"/>
      <c r="F58" s="142">
        <f t="shared" si="1"/>
        <v>0</v>
      </c>
      <c r="G58" s="108"/>
    </row>
    <row r="59" spans="1:7">
      <c r="A59" s="108" t="s">
        <v>556</v>
      </c>
      <c r="B59" s="108" t="s">
        <v>557</v>
      </c>
      <c r="C59" s="142">
        <v>0</v>
      </c>
      <c r="D59" s="142" t="s">
        <v>1345</v>
      </c>
      <c r="E59" s="142"/>
      <c r="F59" s="142">
        <f t="shared" si="1"/>
        <v>0</v>
      </c>
      <c r="G59" s="108"/>
    </row>
    <row r="60" spans="1:7">
      <c r="A60" s="108" t="s">
        <v>558</v>
      </c>
      <c r="B60" s="108" t="s">
        <v>3</v>
      </c>
      <c r="C60" s="142">
        <v>0</v>
      </c>
      <c r="D60" s="142" t="s">
        <v>1345</v>
      </c>
      <c r="E60" s="142"/>
      <c r="F60" s="142">
        <f t="shared" si="1"/>
        <v>0</v>
      </c>
      <c r="G60" s="108"/>
    </row>
    <row r="61" spans="1:7">
      <c r="A61" s="108" t="s">
        <v>559</v>
      </c>
      <c r="B61" s="108" t="s">
        <v>560</v>
      </c>
      <c r="C61" s="142">
        <v>0</v>
      </c>
      <c r="D61" s="142" t="s">
        <v>1345</v>
      </c>
      <c r="E61" s="142"/>
      <c r="F61" s="142">
        <f t="shared" si="1"/>
        <v>0</v>
      </c>
      <c r="G61" s="108"/>
    </row>
    <row r="62" spans="1:7">
      <c r="A62" s="108" t="s">
        <v>561</v>
      </c>
      <c r="B62" s="108" t="s">
        <v>562</v>
      </c>
      <c r="C62" s="142">
        <v>0</v>
      </c>
      <c r="D62" s="142" t="s">
        <v>1345</v>
      </c>
      <c r="E62" s="142"/>
      <c r="F62" s="142">
        <f t="shared" si="1"/>
        <v>0</v>
      </c>
      <c r="G62" s="108"/>
    </row>
    <row r="63" spans="1:7">
      <c r="A63" s="108" t="s">
        <v>563</v>
      </c>
      <c r="B63" s="108" t="s">
        <v>564</v>
      </c>
      <c r="C63" s="142">
        <v>0</v>
      </c>
      <c r="D63" s="142" t="s">
        <v>1345</v>
      </c>
      <c r="E63" s="142"/>
      <c r="F63" s="142">
        <f t="shared" si="1"/>
        <v>0</v>
      </c>
      <c r="G63" s="108"/>
    </row>
    <row r="64" spans="1:7">
      <c r="A64" s="108" t="s">
        <v>565</v>
      </c>
      <c r="B64" s="108" t="s">
        <v>566</v>
      </c>
      <c r="C64" s="142">
        <v>0</v>
      </c>
      <c r="D64" s="142" t="s">
        <v>1345</v>
      </c>
      <c r="E64" s="142"/>
      <c r="F64" s="142">
        <f t="shared" si="1"/>
        <v>0</v>
      </c>
      <c r="G64" s="108"/>
    </row>
    <row r="65" spans="1:7">
      <c r="A65" s="108" t="s">
        <v>567</v>
      </c>
      <c r="B65" s="108" t="s">
        <v>568</v>
      </c>
      <c r="C65" s="142">
        <v>0</v>
      </c>
      <c r="D65" s="142" t="s">
        <v>1345</v>
      </c>
      <c r="E65" s="142"/>
      <c r="F65" s="142">
        <f t="shared" si="1"/>
        <v>0</v>
      </c>
      <c r="G65" s="108"/>
    </row>
    <row r="66" spans="1:7">
      <c r="A66" s="108" t="s">
        <v>569</v>
      </c>
      <c r="B66" s="108" t="s">
        <v>570</v>
      </c>
      <c r="C66" s="142">
        <v>0</v>
      </c>
      <c r="D66" s="142" t="s">
        <v>1345</v>
      </c>
      <c r="E66" s="142"/>
      <c r="F66" s="142">
        <f t="shared" si="1"/>
        <v>0</v>
      </c>
      <c r="G66" s="108"/>
    </row>
    <row r="67" spans="1:7">
      <c r="A67" s="108" t="s">
        <v>571</v>
      </c>
      <c r="B67" s="108" t="s">
        <v>572</v>
      </c>
      <c r="C67" s="142">
        <v>0</v>
      </c>
      <c r="D67" s="142" t="s">
        <v>1345</v>
      </c>
      <c r="E67" s="142"/>
      <c r="F67" s="142">
        <f t="shared" si="1"/>
        <v>0</v>
      </c>
      <c r="G67" s="108"/>
    </row>
    <row r="68" spans="1:7">
      <c r="A68" s="108" t="s">
        <v>573</v>
      </c>
      <c r="B68" s="108" t="s">
        <v>574</v>
      </c>
      <c r="C68" s="142">
        <v>0</v>
      </c>
      <c r="D68" s="142" t="s">
        <v>1345</v>
      </c>
      <c r="E68" s="142"/>
      <c r="F68" s="142">
        <f t="shared" si="1"/>
        <v>0</v>
      </c>
      <c r="G68" s="108"/>
    </row>
    <row r="69" spans="1:7">
      <c r="A69" s="108" t="s">
        <v>575</v>
      </c>
      <c r="B69" s="108" t="s">
        <v>576</v>
      </c>
      <c r="C69" s="142">
        <v>0</v>
      </c>
      <c r="D69" s="142" t="s">
        <v>1345</v>
      </c>
      <c r="E69" s="142"/>
      <c r="F69" s="142">
        <f t="shared" si="1"/>
        <v>0</v>
      </c>
      <c r="G69" s="108"/>
    </row>
    <row r="70" spans="1:7">
      <c r="A70" s="108" t="s">
        <v>577</v>
      </c>
      <c r="B70" s="108" t="s">
        <v>578</v>
      </c>
      <c r="C70" s="142">
        <v>0</v>
      </c>
      <c r="D70" s="142" t="s">
        <v>1345</v>
      </c>
      <c r="E70" s="142"/>
      <c r="F70" s="142">
        <f t="shared" si="1"/>
        <v>0</v>
      </c>
      <c r="G70" s="108"/>
    </row>
    <row r="71" spans="1:7">
      <c r="A71" s="108" t="s">
        <v>579</v>
      </c>
      <c r="B71" s="108" t="s">
        <v>6</v>
      </c>
      <c r="C71" s="142">
        <v>0</v>
      </c>
      <c r="D71" s="142" t="s">
        <v>1345</v>
      </c>
      <c r="E71" s="142"/>
      <c r="F71" s="142">
        <f t="shared" si="1"/>
        <v>0</v>
      </c>
      <c r="G71" s="108"/>
    </row>
    <row r="72" spans="1:7">
      <c r="A72" s="108" t="s">
        <v>580</v>
      </c>
      <c r="B72" s="108" t="s">
        <v>581</v>
      </c>
      <c r="C72" s="142">
        <v>0</v>
      </c>
      <c r="D72" s="142" t="s">
        <v>1345</v>
      </c>
      <c r="E72" s="142"/>
      <c r="F72" s="142">
        <f t="shared" si="1"/>
        <v>0</v>
      </c>
      <c r="G72" s="108"/>
    </row>
    <row r="73" spans="1:7">
      <c r="A73" s="108" t="s">
        <v>582</v>
      </c>
      <c r="B73" s="128" t="s">
        <v>268</v>
      </c>
      <c r="C73" s="141">
        <f>SUM(C74:C76)</f>
        <v>0</v>
      </c>
      <c r="D73" s="141">
        <f>SUM(D74:D76)</f>
        <v>0</v>
      </c>
      <c r="E73" s="142"/>
      <c r="F73" s="141">
        <f>SUM(F74:F76)</f>
        <v>0</v>
      </c>
      <c r="G73" s="108"/>
    </row>
    <row r="74" spans="1:7">
      <c r="A74" s="108" t="s">
        <v>583</v>
      </c>
      <c r="B74" s="108" t="s">
        <v>584</v>
      </c>
      <c r="C74" s="142">
        <v>0</v>
      </c>
      <c r="D74" s="142" t="s">
        <v>1345</v>
      </c>
      <c r="E74" s="142"/>
      <c r="F74" s="142">
        <f t="shared" ref="F74:F76" si="2">+C74</f>
        <v>0</v>
      </c>
      <c r="G74" s="108"/>
    </row>
    <row r="75" spans="1:7">
      <c r="A75" s="108" t="s">
        <v>585</v>
      </c>
      <c r="B75" s="108" t="s">
        <v>586</v>
      </c>
      <c r="C75" s="142">
        <v>0</v>
      </c>
      <c r="D75" s="142" t="s">
        <v>1345</v>
      </c>
      <c r="E75" s="142"/>
      <c r="F75" s="142">
        <f t="shared" si="2"/>
        <v>0</v>
      </c>
      <c r="G75" s="108"/>
    </row>
    <row r="76" spans="1:7">
      <c r="A76" s="108" t="s">
        <v>1674</v>
      </c>
      <c r="B76" s="108" t="s">
        <v>2</v>
      </c>
      <c r="C76" s="142">
        <v>0</v>
      </c>
      <c r="D76" s="142" t="s">
        <v>1345</v>
      </c>
      <c r="E76" s="142"/>
      <c r="F76" s="142">
        <f t="shared" si="2"/>
        <v>0</v>
      </c>
      <c r="G76" s="108"/>
    </row>
    <row r="77" spans="1:7">
      <c r="A77" s="108" t="s">
        <v>587</v>
      </c>
      <c r="B77" s="128" t="s">
        <v>95</v>
      </c>
      <c r="C77" s="141">
        <f>SUM(C78:C87)</f>
        <v>0</v>
      </c>
      <c r="D77" s="141">
        <f>SUM(D78:D87)</f>
        <v>0</v>
      </c>
      <c r="E77" s="142"/>
      <c r="F77" s="141">
        <f>SUM(F78:F87)</f>
        <v>0</v>
      </c>
      <c r="G77" s="108"/>
    </row>
    <row r="78" spans="1:7">
      <c r="A78" s="108" t="s">
        <v>588</v>
      </c>
      <c r="B78" s="129" t="s">
        <v>270</v>
      </c>
      <c r="C78" s="142">
        <v>0</v>
      </c>
      <c r="D78" s="142" t="s">
        <v>1345</v>
      </c>
      <c r="E78" s="142"/>
      <c r="F78" s="142">
        <f t="shared" ref="F78:F86" si="3">+C78</f>
        <v>0</v>
      </c>
      <c r="G78" s="108"/>
    </row>
    <row r="79" spans="1:7">
      <c r="A79" s="108" t="s">
        <v>589</v>
      </c>
      <c r="B79" s="129" t="s">
        <v>272</v>
      </c>
      <c r="C79" s="142">
        <v>0</v>
      </c>
      <c r="D79" s="142" t="s">
        <v>1345</v>
      </c>
      <c r="E79" s="142"/>
      <c r="F79" s="142">
        <f t="shared" si="3"/>
        <v>0</v>
      </c>
      <c r="G79" s="108"/>
    </row>
    <row r="80" spans="1:7">
      <c r="A80" s="108" t="s">
        <v>590</v>
      </c>
      <c r="B80" s="129" t="s">
        <v>274</v>
      </c>
      <c r="C80" s="142">
        <v>0</v>
      </c>
      <c r="D80" s="142" t="s">
        <v>1345</v>
      </c>
      <c r="E80" s="142"/>
      <c r="F80" s="142">
        <f t="shared" si="3"/>
        <v>0</v>
      </c>
      <c r="G80" s="108"/>
    </row>
    <row r="81" spans="1:7">
      <c r="A81" s="108" t="s">
        <v>591</v>
      </c>
      <c r="B81" s="129" t="s">
        <v>12</v>
      </c>
      <c r="C81" s="142">
        <v>0</v>
      </c>
      <c r="D81" s="142" t="s">
        <v>1345</v>
      </c>
      <c r="E81" s="142"/>
      <c r="F81" s="142">
        <f t="shared" si="3"/>
        <v>0</v>
      </c>
      <c r="G81" s="108"/>
    </row>
    <row r="82" spans="1:7">
      <c r="A82" s="108" t="s">
        <v>592</v>
      </c>
      <c r="B82" s="129" t="s">
        <v>277</v>
      </c>
      <c r="C82" s="142">
        <v>0</v>
      </c>
      <c r="D82" s="142" t="s">
        <v>1345</v>
      </c>
      <c r="E82" s="142"/>
      <c r="F82" s="142">
        <f t="shared" si="3"/>
        <v>0</v>
      </c>
      <c r="G82" s="108"/>
    </row>
    <row r="83" spans="1:7">
      <c r="A83" s="108" t="s">
        <v>593</v>
      </c>
      <c r="B83" s="129" t="s">
        <v>279</v>
      </c>
      <c r="C83" s="142">
        <v>0</v>
      </c>
      <c r="D83" s="142" t="s">
        <v>1345</v>
      </c>
      <c r="E83" s="142"/>
      <c r="F83" s="142">
        <f t="shared" si="3"/>
        <v>0</v>
      </c>
      <c r="G83" s="108"/>
    </row>
    <row r="84" spans="1:7">
      <c r="A84" s="108" t="s">
        <v>594</v>
      </c>
      <c r="B84" s="129" t="s">
        <v>281</v>
      </c>
      <c r="C84" s="142">
        <v>0</v>
      </c>
      <c r="D84" s="142" t="s">
        <v>1345</v>
      </c>
      <c r="E84" s="142"/>
      <c r="F84" s="142">
        <f t="shared" si="3"/>
        <v>0</v>
      </c>
      <c r="G84" s="108"/>
    </row>
    <row r="85" spans="1:7">
      <c r="A85" s="108" t="s">
        <v>595</v>
      </c>
      <c r="B85" s="129" t="s">
        <v>283</v>
      </c>
      <c r="C85" s="142">
        <v>0</v>
      </c>
      <c r="D85" s="142" t="s">
        <v>1345</v>
      </c>
      <c r="E85" s="142"/>
      <c r="F85" s="142">
        <f t="shared" si="3"/>
        <v>0</v>
      </c>
      <c r="G85" s="108"/>
    </row>
    <row r="86" spans="1:7">
      <c r="A86" s="108" t="s">
        <v>596</v>
      </c>
      <c r="B86" s="129" t="s">
        <v>285</v>
      </c>
      <c r="C86" s="142">
        <v>0</v>
      </c>
      <c r="D86" s="142" t="s">
        <v>1345</v>
      </c>
      <c r="E86" s="142"/>
      <c r="F86" s="142">
        <f t="shared" si="3"/>
        <v>0</v>
      </c>
      <c r="G86" s="108"/>
    </row>
    <row r="87" spans="1:7">
      <c r="A87" s="108" t="s">
        <v>597</v>
      </c>
      <c r="B87" s="129" t="s">
        <v>95</v>
      </c>
      <c r="C87" s="142">
        <v>0</v>
      </c>
      <c r="D87" s="142" t="s">
        <v>1345</v>
      </c>
      <c r="E87" s="142"/>
      <c r="F87" s="142">
        <f t="shared" ref="F87" si="4">+C87</f>
        <v>0</v>
      </c>
      <c r="G87" s="108"/>
    </row>
    <row r="88" spans="1:7" outlineLevel="1">
      <c r="A88" s="108" t="s">
        <v>598</v>
      </c>
      <c r="B88" s="125" t="s">
        <v>99</v>
      </c>
      <c r="C88" s="142"/>
      <c r="D88" s="142"/>
      <c r="E88" s="142"/>
      <c r="F88" s="142"/>
      <c r="G88" s="108"/>
    </row>
    <row r="89" spans="1:7" outlineLevel="1">
      <c r="A89" s="108" t="s">
        <v>599</v>
      </c>
      <c r="B89" s="125" t="s">
        <v>99</v>
      </c>
      <c r="C89" s="142"/>
      <c r="D89" s="142"/>
      <c r="E89" s="142"/>
      <c r="F89" s="142"/>
      <c r="G89" s="108"/>
    </row>
    <row r="90" spans="1:7" outlineLevel="1">
      <c r="A90" s="108" t="s">
        <v>600</v>
      </c>
      <c r="B90" s="125" t="s">
        <v>99</v>
      </c>
      <c r="C90" s="142"/>
      <c r="D90" s="142"/>
      <c r="E90" s="142"/>
      <c r="F90" s="142"/>
      <c r="G90" s="108"/>
    </row>
    <row r="91" spans="1:7" outlineLevel="1">
      <c r="A91" s="108" t="s">
        <v>601</v>
      </c>
      <c r="B91" s="125" t="s">
        <v>99</v>
      </c>
      <c r="C91" s="142"/>
      <c r="D91" s="142"/>
      <c r="E91" s="142"/>
      <c r="F91" s="142"/>
      <c r="G91" s="108"/>
    </row>
    <row r="92" spans="1:7" outlineLevel="1">
      <c r="A92" s="108" t="s">
        <v>602</v>
      </c>
      <c r="B92" s="125" t="s">
        <v>99</v>
      </c>
      <c r="C92" s="142"/>
      <c r="D92" s="142"/>
      <c r="E92" s="142"/>
      <c r="F92" s="142"/>
      <c r="G92" s="108"/>
    </row>
    <row r="93" spans="1:7" outlineLevel="1">
      <c r="A93" s="108" t="s">
        <v>603</v>
      </c>
      <c r="B93" s="125" t="s">
        <v>99</v>
      </c>
      <c r="C93" s="142"/>
      <c r="D93" s="142"/>
      <c r="E93" s="142"/>
      <c r="F93" s="142"/>
      <c r="G93" s="108"/>
    </row>
    <row r="94" spans="1:7" outlineLevel="1">
      <c r="A94" s="108" t="s">
        <v>604</v>
      </c>
      <c r="B94" s="125" t="s">
        <v>99</v>
      </c>
      <c r="C94" s="142"/>
      <c r="D94" s="142"/>
      <c r="E94" s="142"/>
      <c r="F94" s="142"/>
      <c r="G94" s="108"/>
    </row>
    <row r="95" spans="1:7" outlineLevel="1">
      <c r="A95" s="108" t="s">
        <v>605</v>
      </c>
      <c r="B95" s="125" t="s">
        <v>99</v>
      </c>
      <c r="C95" s="142"/>
      <c r="D95" s="142"/>
      <c r="E95" s="142"/>
      <c r="F95" s="142"/>
      <c r="G95" s="108"/>
    </row>
    <row r="96" spans="1:7" outlineLevel="1">
      <c r="A96" s="108" t="s">
        <v>606</v>
      </c>
      <c r="B96" s="125" t="s">
        <v>99</v>
      </c>
      <c r="C96" s="142"/>
      <c r="D96" s="142"/>
      <c r="E96" s="142"/>
      <c r="F96" s="142"/>
      <c r="G96" s="108"/>
    </row>
    <row r="97" spans="1:7" outlineLevel="1">
      <c r="A97" s="108" t="s">
        <v>607</v>
      </c>
      <c r="B97" s="125" t="s">
        <v>99</v>
      </c>
      <c r="C97" s="142"/>
      <c r="D97" s="142"/>
      <c r="E97" s="142"/>
      <c r="F97" s="142"/>
      <c r="G97" s="108"/>
    </row>
    <row r="98" spans="1:7" ht="15" customHeight="1">
      <c r="A98" s="119"/>
      <c r="B98" s="158" t="s">
        <v>1686</v>
      </c>
      <c r="C98" s="119" t="s">
        <v>515</v>
      </c>
      <c r="D98" s="119" t="s">
        <v>516</v>
      </c>
      <c r="E98" s="126"/>
      <c r="F98" s="528" t="s">
        <v>481</v>
      </c>
      <c r="G98" s="121"/>
    </row>
    <row r="99" spans="1:7">
      <c r="A99" s="108" t="s">
        <v>608</v>
      </c>
      <c r="B99" s="129" t="s">
        <v>2091</v>
      </c>
      <c r="C99" s="142">
        <v>0.14695315152225785</v>
      </c>
      <c r="D99" s="142" t="s">
        <v>1345</v>
      </c>
      <c r="E99" s="142"/>
      <c r="F99" s="142">
        <f>+C99</f>
        <v>0.14695315152225785</v>
      </c>
      <c r="G99" s="108"/>
    </row>
    <row r="100" spans="1:7">
      <c r="A100" s="108" t="s">
        <v>610</v>
      </c>
      <c r="B100" s="129" t="s">
        <v>2092</v>
      </c>
      <c r="C100" s="142">
        <v>4.4565637164710931E-2</v>
      </c>
      <c r="D100" s="142" t="s">
        <v>1345</v>
      </c>
      <c r="E100" s="142"/>
      <c r="F100" s="142">
        <f t="shared" ref="F100:F112" si="5">+C100</f>
        <v>4.4565637164710931E-2</v>
      </c>
      <c r="G100" s="108"/>
    </row>
    <row r="101" spans="1:7">
      <c r="A101" s="108" t="s">
        <v>611</v>
      </c>
      <c r="B101" s="129" t="s">
        <v>1697</v>
      </c>
      <c r="C101" s="142">
        <v>1.4627853447996376E-2</v>
      </c>
      <c r="D101" s="142" t="s">
        <v>1345</v>
      </c>
      <c r="E101" s="142"/>
      <c r="F101" s="142">
        <f t="shared" si="5"/>
        <v>1.4627853447996376E-2</v>
      </c>
      <c r="G101" s="108"/>
    </row>
    <row r="102" spans="1:7">
      <c r="A102" s="108" t="s">
        <v>612</v>
      </c>
      <c r="B102" s="129" t="s">
        <v>2093</v>
      </c>
      <c r="C102" s="142">
        <v>3.3295242499837931E-2</v>
      </c>
      <c r="D102" s="142" t="s">
        <v>1345</v>
      </c>
      <c r="E102" s="142"/>
      <c r="F102" s="142">
        <f t="shared" si="5"/>
        <v>3.3295242499837931E-2</v>
      </c>
      <c r="G102" s="108"/>
    </row>
    <row r="103" spans="1:7">
      <c r="A103" s="108" t="s">
        <v>613</v>
      </c>
      <c r="B103" s="129" t="s">
        <v>2094</v>
      </c>
      <c r="C103" s="142">
        <v>0.17575551406249099</v>
      </c>
      <c r="D103" s="142" t="s">
        <v>1345</v>
      </c>
      <c r="E103" s="142"/>
      <c r="F103" s="142">
        <f t="shared" si="5"/>
        <v>0.17575551406249099</v>
      </c>
      <c r="G103" s="108"/>
    </row>
    <row r="104" spans="1:7">
      <c r="A104" s="108" t="s">
        <v>614</v>
      </c>
      <c r="B104" s="129" t="s">
        <v>1698</v>
      </c>
      <c r="C104" s="142">
        <v>8.8763262530492971E-3</v>
      </c>
      <c r="D104" s="142" t="s">
        <v>1345</v>
      </c>
      <c r="E104" s="142"/>
      <c r="F104" s="142">
        <f t="shared" si="5"/>
        <v>8.8763262530492971E-3</v>
      </c>
      <c r="G104" s="108"/>
    </row>
    <row r="105" spans="1:7">
      <c r="A105" s="108" t="s">
        <v>615</v>
      </c>
      <c r="B105" s="129" t="s">
        <v>2095</v>
      </c>
      <c r="C105" s="142">
        <v>3.31028225384894E-3</v>
      </c>
      <c r="D105" s="142" t="s">
        <v>1345</v>
      </c>
      <c r="E105" s="142"/>
      <c r="F105" s="142">
        <f t="shared" si="5"/>
        <v>3.31028225384894E-3</v>
      </c>
      <c r="G105" s="108"/>
    </row>
    <row r="106" spans="1:7">
      <c r="A106" s="108" t="s">
        <v>616</v>
      </c>
      <c r="B106" s="129" t="s">
        <v>1701</v>
      </c>
      <c r="C106" s="142">
        <v>6.1072823427334826E-2</v>
      </c>
      <c r="D106" s="142" t="s">
        <v>1345</v>
      </c>
      <c r="E106" s="142"/>
      <c r="F106" s="142">
        <f t="shared" si="5"/>
        <v>6.1072823427334826E-2</v>
      </c>
      <c r="G106" s="108"/>
    </row>
    <row r="107" spans="1:7">
      <c r="A107" s="108" t="s">
        <v>617</v>
      </c>
      <c r="B107" s="129" t="s">
        <v>1700</v>
      </c>
      <c r="C107" s="142">
        <v>4.2128011927452004E-2</v>
      </c>
      <c r="D107" s="142" t="s">
        <v>1345</v>
      </c>
      <c r="E107" s="142"/>
      <c r="F107" s="142">
        <f t="shared" si="5"/>
        <v>4.2128011927452004E-2</v>
      </c>
      <c r="G107" s="108"/>
    </row>
    <row r="108" spans="1:7">
      <c r="A108" s="108" t="s">
        <v>618</v>
      </c>
      <c r="B108" s="129" t="s">
        <v>1699</v>
      </c>
      <c r="C108" s="142">
        <v>0.20259210939294756</v>
      </c>
      <c r="D108" s="142" t="s">
        <v>1345</v>
      </c>
      <c r="E108" s="142"/>
      <c r="F108" s="142">
        <f t="shared" si="5"/>
        <v>0.20259210939294756</v>
      </c>
      <c r="G108" s="108"/>
    </row>
    <row r="109" spans="1:7">
      <c r="A109" s="108" t="s">
        <v>619</v>
      </c>
      <c r="B109" s="129" t="s">
        <v>2096</v>
      </c>
      <c r="C109" s="142">
        <v>5.938190676993188E-2</v>
      </c>
      <c r="D109" s="142" t="s">
        <v>1345</v>
      </c>
      <c r="E109" s="142"/>
      <c r="F109" s="142">
        <f t="shared" si="5"/>
        <v>5.938190676993188E-2</v>
      </c>
      <c r="G109" s="108"/>
    </row>
    <row r="110" spans="1:7">
      <c r="A110" s="108" t="s">
        <v>620</v>
      </c>
      <c r="B110" s="129" t="s">
        <v>2097</v>
      </c>
      <c r="C110" s="142">
        <v>4.9071598013658999E-2</v>
      </c>
      <c r="D110" s="142" t="s">
        <v>1345</v>
      </c>
      <c r="E110" s="142"/>
      <c r="F110" s="142">
        <f t="shared" si="5"/>
        <v>4.9071598013658999E-2</v>
      </c>
      <c r="G110" s="108"/>
    </row>
    <row r="111" spans="1:7">
      <c r="A111" s="108" t="s">
        <v>621</v>
      </c>
      <c r="B111" s="129" t="s">
        <v>2098</v>
      </c>
      <c r="C111" s="142">
        <v>7.3041517718831231E-2</v>
      </c>
      <c r="D111" s="142" t="s">
        <v>1345</v>
      </c>
      <c r="E111" s="142"/>
      <c r="F111" s="142">
        <f t="shared" si="5"/>
        <v>7.3041517718831231E-2</v>
      </c>
      <c r="G111" s="108"/>
    </row>
    <row r="112" spans="1:7">
      <c r="A112" s="108" t="s">
        <v>622</v>
      </c>
      <c r="B112" s="129" t="s">
        <v>2099</v>
      </c>
      <c r="C112" s="142">
        <v>8.5328025545651193E-2</v>
      </c>
      <c r="D112" s="142" t="s">
        <v>1345</v>
      </c>
      <c r="E112" s="142"/>
      <c r="F112" s="142">
        <f t="shared" si="5"/>
        <v>8.5328025545651193E-2</v>
      </c>
      <c r="G112" s="108"/>
    </row>
    <row r="113" spans="1:7">
      <c r="A113" s="108" t="s">
        <v>623</v>
      </c>
      <c r="B113" s="129"/>
      <c r="C113" s="142"/>
      <c r="D113" s="142"/>
      <c r="E113" s="142"/>
      <c r="F113" s="142"/>
      <c r="G113" s="108"/>
    </row>
    <row r="114" spans="1:7">
      <c r="A114" s="108" t="s">
        <v>624</v>
      </c>
      <c r="B114" s="129"/>
      <c r="C114" s="142"/>
      <c r="D114" s="142"/>
      <c r="E114" s="142"/>
      <c r="F114" s="142"/>
      <c r="G114" s="108"/>
    </row>
    <row r="115" spans="1:7">
      <c r="A115" s="108" t="s">
        <v>625</v>
      </c>
      <c r="B115" s="129"/>
      <c r="C115" s="142"/>
      <c r="D115" s="142"/>
      <c r="E115" s="142"/>
      <c r="F115" s="142"/>
      <c r="G115" s="108"/>
    </row>
    <row r="116" spans="1:7">
      <c r="A116" s="108" t="s">
        <v>626</v>
      </c>
      <c r="B116" s="129"/>
      <c r="C116" s="142"/>
      <c r="D116" s="142"/>
      <c r="E116" s="142"/>
      <c r="F116" s="142"/>
      <c r="G116" s="108"/>
    </row>
    <row r="117" spans="1:7">
      <c r="A117" s="108" t="s">
        <v>627</v>
      </c>
      <c r="B117" s="129"/>
      <c r="C117" s="142"/>
      <c r="D117" s="142"/>
      <c r="E117" s="142"/>
      <c r="F117" s="142"/>
      <c r="G117" s="108"/>
    </row>
    <row r="118" spans="1:7">
      <c r="A118" s="108" t="s">
        <v>628</v>
      </c>
      <c r="B118" s="129"/>
      <c r="C118" s="142"/>
      <c r="D118" s="142"/>
      <c r="E118" s="142"/>
      <c r="F118" s="142"/>
      <c r="G118" s="108"/>
    </row>
    <row r="119" spans="1:7">
      <c r="A119" s="108" t="s">
        <v>629</v>
      </c>
      <c r="B119" s="129"/>
      <c r="C119" s="142"/>
      <c r="D119" s="142"/>
      <c r="E119" s="142"/>
      <c r="F119" s="142"/>
      <c r="G119" s="108"/>
    </row>
    <row r="120" spans="1:7">
      <c r="A120" s="108" t="s">
        <v>630</v>
      </c>
      <c r="B120" s="129"/>
      <c r="C120" s="142"/>
      <c r="D120" s="142"/>
      <c r="E120" s="142"/>
      <c r="F120" s="142"/>
      <c r="G120" s="108"/>
    </row>
    <row r="121" spans="1:7">
      <c r="A121" s="108" t="s">
        <v>631</v>
      </c>
      <c r="B121" s="129"/>
      <c r="C121" s="142"/>
      <c r="D121" s="142"/>
      <c r="E121" s="142"/>
      <c r="F121" s="142"/>
      <c r="G121" s="108"/>
    </row>
    <row r="122" spans="1:7">
      <c r="A122" s="108" t="s">
        <v>632</v>
      </c>
      <c r="B122" s="129"/>
      <c r="C122" s="142"/>
      <c r="D122" s="142"/>
      <c r="E122" s="142"/>
      <c r="F122" s="142"/>
      <c r="G122" s="108"/>
    </row>
    <row r="123" spans="1:7">
      <c r="A123" s="108" t="s">
        <v>633</v>
      </c>
      <c r="B123" s="129"/>
      <c r="C123" s="142"/>
      <c r="D123" s="142"/>
      <c r="E123" s="142"/>
      <c r="F123" s="142"/>
      <c r="G123" s="108"/>
    </row>
    <row r="124" spans="1:7">
      <c r="A124" s="108" t="s">
        <v>634</v>
      </c>
      <c r="B124" s="129"/>
      <c r="C124" s="142"/>
      <c r="D124" s="142"/>
      <c r="E124" s="142"/>
      <c r="F124" s="142"/>
      <c r="G124" s="108"/>
    </row>
    <row r="125" spans="1:7">
      <c r="A125" s="108" t="s">
        <v>635</v>
      </c>
      <c r="B125" s="129"/>
      <c r="C125" s="142"/>
      <c r="D125" s="142"/>
      <c r="E125" s="142"/>
      <c r="F125" s="142"/>
      <c r="G125" s="108"/>
    </row>
    <row r="126" spans="1:7">
      <c r="A126" s="108" t="s">
        <v>636</v>
      </c>
      <c r="B126" s="129"/>
      <c r="C126" s="142"/>
      <c r="D126" s="142"/>
      <c r="E126" s="142"/>
      <c r="F126" s="142"/>
      <c r="G126" s="108"/>
    </row>
    <row r="127" spans="1:7">
      <c r="A127" s="108" t="s">
        <v>637</v>
      </c>
      <c r="B127" s="129"/>
      <c r="C127" s="142"/>
      <c r="D127" s="142"/>
      <c r="E127" s="142"/>
      <c r="F127" s="142"/>
      <c r="G127" s="108"/>
    </row>
    <row r="128" spans="1:7">
      <c r="A128" s="108" t="s">
        <v>638</v>
      </c>
      <c r="B128" s="129"/>
      <c r="C128" s="142"/>
      <c r="D128" s="142"/>
      <c r="E128" s="142"/>
      <c r="F128" s="142"/>
      <c r="G128" s="108"/>
    </row>
    <row r="129" spans="1:7">
      <c r="A129" s="108" t="s">
        <v>639</v>
      </c>
      <c r="B129" s="129"/>
      <c r="C129" s="142"/>
      <c r="D129" s="142"/>
      <c r="E129" s="142"/>
      <c r="F129" s="142"/>
      <c r="G129" s="108"/>
    </row>
    <row r="130" spans="1:7">
      <c r="A130" s="108" t="s">
        <v>1648</v>
      </c>
      <c r="B130" s="129"/>
      <c r="C130" s="142"/>
      <c r="D130" s="142"/>
      <c r="E130" s="142"/>
      <c r="F130" s="142"/>
      <c r="G130" s="108"/>
    </row>
    <row r="131" spans="1:7">
      <c r="A131" s="108" t="s">
        <v>1649</v>
      </c>
      <c r="B131" s="129"/>
      <c r="C131" s="142"/>
      <c r="D131" s="142"/>
      <c r="E131" s="142"/>
      <c r="F131" s="142"/>
      <c r="G131" s="108"/>
    </row>
    <row r="132" spans="1:7">
      <c r="A132" s="108" t="s">
        <v>1650</v>
      </c>
      <c r="B132" s="129"/>
      <c r="C132" s="142"/>
      <c r="D132" s="142"/>
      <c r="E132" s="142"/>
      <c r="F132" s="142"/>
      <c r="G132" s="108"/>
    </row>
    <row r="133" spans="1:7">
      <c r="A133" s="108" t="s">
        <v>1651</v>
      </c>
      <c r="B133" s="129"/>
      <c r="C133" s="142"/>
      <c r="D133" s="142"/>
      <c r="E133" s="142"/>
      <c r="F133" s="142"/>
      <c r="G133" s="108"/>
    </row>
    <row r="134" spans="1:7">
      <c r="A134" s="108" t="s">
        <v>1652</v>
      </c>
      <c r="B134" s="129"/>
      <c r="C134" s="142"/>
      <c r="D134" s="142"/>
      <c r="E134" s="142"/>
      <c r="F134" s="142"/>
      <c r="G134" s="108"/>
    </row>
    <row r="135" spans="1:7">
      <c r="A135" s="108" t="s">
        <v>1653</v>
      </c>
      <c r="B135" s="129"/>
      <c r="C135" s="142"/>
      <c r="D135" s="142"/>
      <c r="E135" s="142"/>
      <c r="F135" s="142"/>
      <c r="G135" s="108"/>
    </row>
    <row r="136" spans="1:7">
      <c r="A136" s="108" t="s">
        <v>1654</v>
      </c>
      <c r="B136" s="129"/>
      <c r="C136" s="142"/>
      <c r="D136" s="142"/>
      <c r="E136" s="142"/>
      <c r="F136" s="142"/>
      <c r="G136" s="108"/>
    </row>
    <row r="137" spans="1:7">
      <c r="A137" s="108" t="s">
        <v>1655</v>
      </c>
      <c r="B137" s="129"/>
      <c r="C137" s="142"/>
      <c r="D137" s="142"/>
      <c r="E137" s="142"/>
      <c r="F137" s="142"/>
      <c r="G137" s="108"/>
    </row>
    <row r="138" spans="1:7">
      <c r="A138" s="108" t="s">
        <v>1656</v>
      </c>
      <c r="B138" s="129"/>
      <c r="C138" s="142"/>
      <c r="D138" s="142"/>
      <c r="E138" s="142"/>
      <c r="F138" s="142"/>
      <c r="G138" s="108"/>
    </row>
    <row r="139" spans="1:7">
      <c r="A139" s="108" t="s">
        <v>1657</v>
      </c>
      <c r="B139" s="129"/>
      <c r="C139" s="142"/>
      <c r="D139" s="142"/>
      <c r="E139" s="142"/>
      <c r="F139" s="142"/>
      <c r="G139" s="108"/>
    </row>
    <row r="140" spans="1:7">
      <c r="A140" s="108" t="s">
        <v>1658</v>
      </c>
      <c r="B140" s="129"/>
      <c r="C140" s="142"/>
      <c r="D140" s="142"/>
      <c r="E140" s="142"/>
      <c r="F140" s="142"/>
      <c r="G140" s="108"/>
    </row>
    <row r="141" spans="1:7">
      <c r="A141" s="108" t="s">
        <v>1659</v>
      </c>
      <c r="B141" s="129"/>
      <c r="C141" s="142"/>
      <c r="D141" s="142"/>
      <c r="E141" s="142"/>
      <c r="F141" s="142"/>
      <c r="G141" s="108"/>
    </row>
    <row r="142" spans="1:7">
      <c r="A142" s="108" t="s">
        <v>1660</v>
      </c>
      <c r="B142" s="129"/>
      <c r="C142" s="142"/>
      <c r="D142" s="142"/>
      <c r="E142" s="142"/>
      <c r="F142" s="142"/>
      <c r="G142" s="108"/>
    </row>
    <row r="143" spans="1:7">
      <c r="A143" s="108" t="s">
        <v>1661</v>
      </c>
      <c r="B143" s="129"/>
      <c r="C143" s="142"/>
      <c r="D143" s="142"/>
      <c r="E143" s="142"/>
      <c r="F143" s="142"/>
      <c r="G143" s="108"/>
    </row>
    <row r="144" spans="1:7">
      <c r="A144" s="108" t="s">
        <v>1662</v>
      </c>
      <c r="B144" s="129"/>
      <c r="C144" s="142"/>
      <c r="D144" s="142"/>
      <c r="E144" s="142"/>
      <c r="F144" s="142"/>
      <c r="G144" s="108"/>
    </row>
    <row r="145" spans="1:7">
      <c r="A145" s="108" t="s">
        <v>1663</v>
      </c>
      <c r="B145" s="129"/>
      <c r="C145" s="142"/>
      <c r="D145" s="142"/>
      <c r="E145" s="142"/>
      <c r="F145" s="142"/>
      <c r="G145" s="108"/>
    </row>
    <row r="146" spans="1:7">
      <c r="A146" s="108" t="s">
        <v>1664</v>
      </c>
      <c r="B146" s="129"/>
      <c r="C146" s="142"/>
      <c r="D146" s="142"/>
      <c r="E146" s="142"/>
      <c r="F146" s="142"/>
      <c r="G146" s="108"/>
    </row>
    <row r="147" spans="1:7">
      <c r="A147" s="108" t="s">
        <v>1665</v>
      </c>
      <c r="B147" s="129"/>
      <c r="C147" s="142"/>
      <c r="D147" s="142"/>
      <c r="E147" s="142"/>
      <c r="F147" s="142"/>
      <c r="G147" s="108"/>
    </row>
    <row r="148" spans="1:7">
      <c r="A148" s="108" t="s">
        <v>1666</v>
      </c>
      <c r="B148" s="129"/>
      <c r="C148" s="142"/>
      <c r="D148" s="142"/>
      <c r="E148" s="142"/>
      <c r="F148" s="142"/>
      <c r="G148" s="108"/>
    </row>
    <row r="149" spans="1:7" ht="15" customHeight="1">
      <c r="A149" s="119"/>
      <c r="B149" s="120" t="s">
        <v>640</v>
      </c>
      <c r="C149" s="119" t="s">
        <v>515</v>
      </c>
      <c r="D149" s="119" t="s">
        <v>516</v>
      </c>
      <c r="E149" s="126"/>
      <c r="F149" s="528" t="s">
        <v>481</v>
      </c>
      <c r="G149" s="121"/>
    </row>
    <row r="150" spans="1:7">
      <c r="A150" s="108" t="s">
        <v>641</v>
      </c>
      <c r="B150" s="108" t="s">
        <v>642</v>
      </c>
      <c r="C150" s="142">
        <v>0.95289999999999997</v>
      </c>
      <c r="D150" s="142" t="s">
        <v>1345</v>
      </c>
      <c r="E150" s="143"/>
      <c r="F150" s="142">
        <f>+C150</f>
        <v>0.95289999999999997</v>
      </c>
    </row>
    <row r="151" spans="1:7">
      <c r="A151" s="108" t="s">
        <v>643</v>
      </c>
      <c r="B151" s="108" t="s">
        <v>644</v>
      </c>
      <c r="C151" s="142">
        <v>4.7100000000000003E-2</v>
      </c>
      <c r="D151" s="142" t="s">
        <v>1345</v>
      </c>
      <c r="E151" s="143"/>
      <c r="F151" s="142">
        <f t="shared" ref="F151:F152" si="6">+C151</f>
        <v>4.7100000000000003E-2</v>
      </c>
    </row>
    <row r="152" spans="1:7">
      <c r="A152" s="108" t="s">
        <v>645</v>
      </c>
      <c r="B152" s="108" t="s">
        <v>95</v>
      </c>
      <c r="C152" s="142">
        <v>0</v>
      </c>
      <c r="D152" s="142" t="s">
        <v>1345</v>
      </c>
      <c r="E152" s="143"/>
      <c r="F152" s="142">
        <f t="shared" si="6"/>
        <v>0</v>
      </c>
    </row>
    <row r="153" spans="1:7" outlineLevel="1">
      <c r="A153" s="108" t="s">
        <v>646</v>
      </c>
      <c r="C153" s="142"/>
      <c r="D153" s="142"/>
      <c r="E153" s="143"/>
      <c r="F153" s="142"/>
    </row>
    <row r="154" spans="1:7" outlineLevel="1">
      <c r="A154" s="108" t="s">
        <v>647</v>
      </c>
      <c r="C154" s="142"/>
      <c r="D154" s="142"/>
      <c r="E154" s="143"/>
      <c r="F154" s="142"/>
    </row>
    <row r="155" spans="1:7" outlineLevel="1">
      <c r="A155" s="108" t="s">
        <v>648</v>
      </c>
      <c r="C155" s="142"/>
      <c r="D155" s="142"/>
      <c r="E155" s="143"/>
      <c r="F155" s="142"/>
    </row>
    <row r="156" spans="1:7" outlineLevel="1">
      <c r="A156" s="108" t="s">
        <v>649</v>
      </c>
      <c r="C156" s="142"/>
      <c r="D156" s="142"/>
      <c r="E156" s="143"/>
      <c r="F156" s="142"/>
    </row>
    <row r="157" spans="1:7" outlineLevel="1">
      <c r="A157" s="108" t="s">
        <v>650</v>
      </c>
      <c r="C157" s="142"/>
      <c r="D157" s="142"/>
      <c r="E157" s="143"/>
      <c r="F157" s="142"/>
    </row>
    <row r="158" spans="1:7" outlineLevel="1">
      <c r="A158" s="108" t="s">
        <v>651</v>
      </c>
      <c r="C158" s="142"/>
      <c r="D158" s="142"/>
      <c r="E158" s="143"/>
      <c r="F158" s="142"/>
    </row>
    <row r="159" spans="1:7" ht="15" customHeight="1">
      <c r="A159" s="119"/>
      <c r="B159" s="120" t="s">
        <v>652</v>
      </c>
      <c r="C159" s="119" t="s">
        <v>515</v>
      </c>
      <c r="D159" s="119" t="s">
        <v>516</v>
      </c>
      <c r="E159" s="126"/>
      <c r="F159" s="528" t="s">
        <v>481</v>
      </c>
      <c r="G159" s="121"/>
    </row>
    <row r="160" spans="1:7">
      <c r="A160" s="108" t="s">
        <v>653</v>
      </c>
      <c r="B160" s="108" t="s">
        <v>654</v>
      </c>
      <c r="C160" s="142">
        <v>0</v>
      </c>
      <c r="D160" s="142" t="s">
        <v>1345</v>
      </c>
      <c r="E160" s="143"/>
      <c r="F160" s="142">
        <f>+C160</f>
        <v>0</v>
      </c>
    </row>
    <row r="161" spans="1:7">
      <c r="A161" s="108" t="s">
        <v>655</v>
      </c>
      <c r="B161" s="108" t="s">
        <v>656</v>
      </c>
      <c r="C161" s="142">
        <v>1</v>
      </c>
      <c r="D161" s="142" t="s">
        <v>1345</v>
      </c>
      <c r="E161" s="143"/>
      <c r="F161" s="142">
        <f>+C161</f>
        <v>1</v>
      </c>
    </row>
    <row r="162" spans="1:7">
      <c r="A162" s="108" t="s">
        <v>657</v>
      </c>
      <c r="B162" s="108" t="s">
        <v>95</v>
      </c>
      <c r="C162" s="142">
        <v>0</v>
      </c>
      <c r="D162" s="142" t="s">
        <v>1345</v>
      </c>
      <c r="E162" s="143"/>
      <c r="F162" s="142">
        <v>0</v>
      </c>
    </row>
    <row r="163" spans="1:7" outlineLevel="1">
      <c r="A163" s="108" t="s">
        <v>658</v>
      </c>
      <c r="E163" s="103"/>
      <c r="F163" s="527"/>
    </row>
    <row r="164" spans="1:7" outlineLevel="1">
      <c r="A164" s="108" t="s">
        <v>659</v>
      </c>
      <c r="E164" s="103"/>
      <c r="F164" s="527"/>
    </row>
    <row r="165" spans="1:7" outlineLevel="1">
      <c r="A165" s="108" t="s">
        <v>660</v>
      </c>
      <c r="E165" s="103"/>
      <c r="F165" s="527"/>
    </row>
    <row r="166" spans="1:7" outlineLevel="1">
      <c r="A166" s="108" t="s">
        <v>661</v>
      </c>
      <c r="E166" s="103"/>
      <c r="F166" s="527"/>
    </row>
    <row r="167" spans="1:7" outlineLevel="1">
      <c r="A167" s="108" t="s">
        <v>662</v>
      </c>
      <c r="E167" s="103"/>
      <c r="F167" s="527"/>
    </row>
    <row r="168" spans="1:7" outlineLevel="1">
      <c r="A168" s="108" t="s">
        <v>663</v>
      </c>
      <c r="E168" s="103"/>
      <c r="F168" s="527"/>
    </row>
    <row r="169" spans="1:7" ht="15" customHeight="1">
      <c r="A169" s="119"/>
      <c r="B169" s="120" t="s">
        <v>664</v>
      </c>
      <c r="C169" s="119" t="s">
        <v>515</v>
      </c>
      <c r="D169" s="119" t="s">
        <v>516</v>
      </c>
      <c r="E169" s="126"/>
      <c r="F169" s="528" t="s">
        <v>481</v>
      </c>
      <c r="G169" s="121"/>
    </row>
    <row r="170" spans="1:7">
      <c r="A170" s="108" t="s">
        <v>665</v>
      </c>
      <c r="B170" s="130" t="s">
        <v>666</v>
      </c>
      <c r="C170" s="142">
        <v>3.5400000000000001E-2</v>
      </c>
      <c r="D170" s="142" t="s">
        <v>1345</v>
      </c>
      <c r="E170" s="143"/>
      <c r="F170" s="142">
        <f>+C170</f>
        <v>3.5400000000000001E-2</v>
      </c>
    </row>
    <row r="171" spans="1:7">
      <c r="A171" s="108" t="s">
        <v>667</v>
      </c>
      <c r="B171" s="130" t="s">
        <v>668</v>
      </c>
      <c r="C171" s="142">
        <v>9.74E-2</v>
      </c>
      <c r="D171" s="142" t="s">
        <v>1345</v>
      </c>
      <c r="E171" s="143"/>
      <c r="F171" s="142">
        <f>+C171</f>
        <v>9.74E-2</v>
      </c>
    </row>
    <row r="172" spans="1:7">
      <c r="A172" s="108" t="s">
        <v>669</v>
      </c>
      <c r="B172" s="130" t="s">
        <v>670</v>
      </c>
      <c r="C172" s="142">
        <v>0.14699999999999999</v>
      </c>
      <c r="D172" s="142" t="s">
        <v>1345</v>
      </c>
      <c r="E172" s="142"/>
      <c r="F172" s="142">
        <f>+C172</f>
        <v>0.14699999999999999</v>
      </c>
    </row>
    <row r="173" spans="1:7">
      <c r="A173" s="108" t="s">
        <v>671</v>
      </c>
      <c r="B173" s="130" t="s">
        <v>672</v>
      </c>
      <c r="C173" s="142">
        <v>0.28749999999999998</v>
      </c>
      <c r="D173" s="142" t="s">
        <v>1345</v>
      </c>
      <c r="E173" s="142"/>
      <c r="F173" s="142">
        <f>+C173</f>
        <v>0.28749999999999998</v>
      </c>
    </row>
    <row r="174" spans="1:7">
      <c r="A174" s="108" t="s">
        <v>673</v>
      </c>
      <c r="B174" s="130" t="s">
        <v>674</v>
      </c>
      <c r="C174" s="142">
        <v>0.43270000000000003</v>
      </c>
      <c r="D174" s="142" t="s">
        <v>1345</v>
      </c>
      <c r="E174" s="142"/>
      <c r="F174" s="142">
        <f>+C174</f>
        <v>0.43270000000000003</v>
      </c>
    </row>
    <row r="175" spans="1:7" outlineLevel="1">
      <c r="A175" s="108" t="s">
        <v>675</v>
      </c>
      <c r="B175" s="127"/>
      <c r="C175" s="142"/>
      <c r="D175" s="142"/>
      <c r="E175" s="142"/>
      <c r="F175" s="142"/>
    </row>
    <row r="176" spans="1:7" outlineLevel="1">
      <c r="A176" s="108" t="s">
        <v>676</v>
      </c>
      <c r="B176" s="127"/>
      <c r="C176" s="142"/>
      <c r="D176" s="142"/>
      <c r="E176" s="142"/>
      <c r="F176" s="142"/>
    </row>
    <row r="177" spans="1:7" outlineLevel="1">
      <c r="A177" s="108" t="s">
        <v>677</v>
      </c>
      <c r="B177" s="130"/>
      <c r="C177" s="142"/>
      <c r="D177" s="142"/>
      <c r="E177" s="142"/>
      <c r="F177" s="142"/>
    </row>
    <row r="178" spans="1:7" outlineLevel="1">
      <c r="A178" s="108" t="s">
        <v>678</v>
      </c>
      <c r="B178" s="130"/>
      <c r="C178" s="142"/>
      <c r="D178" s="142"/>
      <c r="E178" s="142"/>
      <c r="F178" s="142"/>
    </row>
    <row r="179" spans="1:7" ht="15" customHeight="1">
      <c r="A179" s="119"/>
      <c r="B179" s="120" t="s">
        <v>679</v>
      </c>
      <c r="C179" s="119" t="s">
        <v>515</v>
      </c>
      <c r="D179" s="119" t="s">
        <v>516</v>
      </c>
      <c r="E179" s="126"/>
      <c r="F179" s="528" t="s">
        <v>481</v>
      </c>
      <c r="G179" s="121"/>
    </row>
    <row r="180" spans="1:7">
      <c r="A180" s="108" t="s">
        <v>680</v>
      </c>
      <c r="B180" s="108" t="s">
        <v>681</v>
      </c>
      <c r="C180" s="142">
        <v>0</v>
      </c>
      <c r="D180" s="142" t="s">
        <v>1345</v>
      </c>
      <c r="E180" s="143"/>
      <c r="F180" s="142">
        <f>+C180</f>
        <v>0</v>
      </c>
    </row>
    <row r="181" spans="1:7" outlineLevel="1">
      <c r="A181" s="108" t="s">
        <v>682</v>
      </c>
      <c r="B181" s="131"/>
      <c r="C181" s="142"/>
      <c r="D181" s="142"/>
      <c r="E181" s="143"/>
      <c r="F181" s="142"/>
    </row>
    <row r="182" spans="1:7" outlineLevel="1">
      <c r="A182" s="108" t="s">
        <v>683</v>
      </c>
      <c r="B182" s="131"/>
      <c r="C182" s="142"/>
      <c r="D182" s="142"/>
      <c r="E182" s="143"/>
      <c r="F182" s="142"/>
    </row>
    <row r="183" spans="1:7" outlineLevel="1">
      <c r="A183" s="108" t="s">
        <v>684</v>
      </c>
      <c r="B183" s="131"/>
      <c r="C183" s="142"/>
      <c r="D183" s="142"/>
      <c r="E183" s="143"/>
      <c r="F183" s="142"/>
    </row>
    <row r="184" spans="1:7" outlineLevel="1">
      <c r="A184" s="108" t="s">
        <v>685</v>
      </c>
      <c r="B184" s="131"/>
      <c r="C184" s="142"/>
      <c r="D184" s="142"/>
      <c r="E184" s="143"/>
      <c r="F184" s="142"/>
    </row>
    <row r="185" spans="1:7" ht="18.75">
      <c r="A185" s="132"/>
      <c r="B185" s="133" t="s">
        <v>478</v>
      </c>
      <c r="C185" s="132"/>
      <c r="D185" s="132"/>
      <c r="E185" s="132"/>
      <c r="F185" s="529"/>
      <c r="G185" s="134"/>
    </row>
    <row r="186" spans="1:7" ht="15" customHeight="1">
      <c r="A186" s="119"/>
      <c r="B186" s="120" t="s">
        <v>686</v>
      </c>
      <c r="C186" s="167" t="s">
        <v>687</v>
      </c>
      <c r="D186" s="119" t="s">
        <v>688</v>
      </c>
      <c r="E186" s="126"/>
      <c r="F186" s="526" t="s">
        <v>515</v>
      </c>
      <c r="G186" s="119" t="s">
        <v>689</v>
      </c>
    </row>
    <row r="187" spans="1:7">
      <c r="A187" s="108" t="s">
        <v>690</v>
      </c>
      <c r="B187" s="129" t="s">
        <v>691</v>
      </c>
      <c r="C187" s="163">
        <v>87.245999999999995</v>
      </c>
      <c r="D187" s="534">
        <v>401177</v>
      </c>
      <c r="E187" s="135"/>
      <c r="F187" s="530"/>
      <c r="G187" s="136"/>
    </row>
    <row r="188" spans="1:7">
      <c r="A188" s="135"/>
      <c r="B188" s="137"/>
      <c r="C188" s="536"/>
      <c r="D188" s="535"/>
      <c r="E188" s="135"/>
      <c r="F188" s="530"/>
      <c r="G188" s="136"/>
    </row>
    <row r="189" spans="1:7">
      <c r="B189" s="129" t="s">
        <v>692</v>
      </c>
      <c r="C189" s="536"/>
      <c r="D189" s="535"/>
      <c r="E189" s="135"/>
      <c r="F189" s="530"/>
      <c r="G189" s="136"/>
    </row>
    <row r="190" spans="1:7">
      <c r="A190" s="108" t="s">
        <v>693</v>
      </c>
      <c r="B190" s="129" t="s">
        <v>1985</v>
      </c>
      <c r="C190" s="163">
        <v>27641.75837684</v>
      </c>
      <c r="D190" s="534">
        <v>374643</v>
      </c>
      <c r="E190" s="135"/>
      <c r="F190" s="521">
        <f>IF($C$214=0,"",IF(C190="[for completion]","",IF(C190="","",C190/$C$214)))</f>
        <v>0.7897416123976323</v>
      </c>
      <c r="G190" s="521">
        <f>IF($D$214=0,"",IF(D190="[for completion]","",IF(D190="","",D190/$D$214)))</f>
        <v>0.93385961807381779</v>
      </c>
    </row>
    <row r="191" spans="1:7">
      <c r="A191" s="108" t="s">
        <v>694</v>
      </c>
      <c r="B191" s="129" t="s">
        <v>1986</v>
      </c>
      <c r="C191" s="163">
        <v>6188.9645862500001</v>
      </c>
      <c r="D191" s="534">
        <v>24302</v>
      </c>
      <c r="E191" s="135"/>
      <c r="F191" s="521">
        <f t="shared" ref="F191:F213" si="7">IF($C$214=0,"",IF(C191="[for completion]","",IF(C191="","",C191/$C$214)))</f>
        <v>0.17682242948451959</v>
      </c>
      <c r="G191" s="521">
        <f t="shared" ref="G191:G213" si="8">IF($D$214=0,"",IF(D191="[for completion]","",IF(D191="","",D191/$D$214)))</f>
        <v>6.0576752904578278E-2</v>
      </c>
    </row>
    <row r="192" spans="1:7">
      <c r="A192" s="108" t="s">
        <v>695</v>
      </c>
      <c r="B192" s="129" t="s">
        <v>1987</v>
      </c>
      <c r="C192" s="163">
        <v>812.95022166000001</v>
      </c>
      <c r="D192" s="534">
        <v>1729</v>
      </c>
      <c r="E192" s="135"/>
      <c r="F192" s="521">
        <f t="shared" si="7"/>
        <v>2.322647532404111E-2</v>
      </c>
      <c r="G192" s="521">
        <f t="shared" si="8"/>
        <v>4.3098183594772379E-3</v>
      </c>
    </row>
    <row r="193" spans="1:7">
      <c r="A193" s="108" t="s">
        <v>696</v>
      </c>
      <c r="B193" s="129" t="s">
        <v>1988</v>
      </c>
      <c r="C193" s="163">
        <v>278.68127670000001</v>
      </c>
      <c r="D193" s="534">
        <v>413</v>
      </c>
      <c r="E193" s="135"/>
      <c r="F193" s="521">
        <f t="shared" si="7"/>
        <v>7.9620911884712344E-3</v>
      </c>
      <c r="G193" s="521">
        <f t="shared" si="8"/>
        <v>1.0294707822233078E-3</v>
      </c>
    </row>
    <row r="194" spans="1:7">
      <c r="A194" s="108" t="s">
        <v>697</v>
      </c>
      <c r="B194" s="129" t="s">
        <v>1984</v>
      </c>
      <c r="C194" s="163">
        <v>78.6609883</v>
      </c>
      <c r="D194" s="534">
        <v>90</v>
      </c>
      <c r="E194" s="135"/>
      <c r="F194" s="521">
        <f t="shared" si="7"/>
        <v>2.2473916053358917E-3</v>
      </c>
      <c r="G194" s="521">
        <f t="shared" si="8"/>
        <v>2.2433987990338428E-4</v>
      </c>
    </row>
    <row r="195" spans="1:7">
      <c r="A195" s="108" t="s">
        <v>698</v>
      </c>
      <c r="B195" s="129" t="s">
        <v>1983</v>
      </c>
      <c r="C195" s="163">
        <v>0</v>
      </c>
      <c r="D195" s="534">
        <v>0</v>
      </c>
      <c r="E195" s="135"/>
      <c r="F195" s="521">
        <f t="shared" si="7"/>
        <v>0</v>
      </c>
      <c r="G195" s="521">
        <f t="shared" si="8"/>
        <v>0</v>
      </c>
    </row>
    <row r="196" spans="1:7">
      <c r="A196" s="108" t="s">
        <v>699</v>
      </c>
      <c r="B196" s="129"/>
      <c r="E196" s="135"/>
      <c r="F196" s="521" t="str">
        <f t="shared" si="7"/>
        <v/>
      </c>
      <c r="G196" s="521" t="str">
        <f t="shared" si="8"/>
        <v/>
      </c>
    </row>
    <row r="197" spans="1:7">
      <c r="A197" s="108" t="s">
        <v>700</v>
      </c>
      <c r="B197" s="129"/>
      <c r="E197" s="135"/>
      <c r="F197" s="521" t="str">
        <f t="shared" si="7"/>
        <v/>
      </c>
      <c r="G197" s="521" t="str">
        <f t="shared" si="8"/>
        <v/>
      </c>
    </row>
    <row r="198" spans="1:7">
      <c r="A198" s="108" t="s">
        <v>701</v>
      </c>
      <c r="B198" s="129"/>
      <c r="E198" s="135"/>
      <c r="F198" s="521" t="str">
        <f t="shared" si="7"/>
        <v/>
      </c>
      <c r="G198" s="521" t="str">
        <f t="shared" si="8"/>
        <v/>
      </c>
    </row>
    <row r="199" spans="1:7">
      <c r="A199" s="108" t="s">
        <v>702</v>
      </c>
      <c r="B199" s="129"/>
      <c r="E199" s="129"/>
      <c r="F199" s="521" t="str">
        <f t="shared" si="7"/>
        <v/>
      </c>
      <c r="G199" s="521" t="str">
        <f t="shared" si="8"/>
        <v/>
      </c>
    </row>
    <row r="200" spans="1:7">
      <c r="A200" s="108" t="s">
        <v>703</v>
      </c>
      <c r="B200" s="129"/>
      <c r="E200" s="129"/>
      <c r="F200" s="521" t="str">
        <f t="shared" si="7"/>
        <v/>
      </c>
      <c r="G200" s="521" t="str">
        <f t="shared" si="8"/>
        <v/>
      </c>
    </row>
    <row r="201" spans="1:7">
      <c r="A201" s="108" t="s">
        <v>704</v>
      </c>
      <c r="B201" s="129"/>
      <c r="E201" s="129"/>
      <c r="F201" s="521" t="str">
        <f t="shared" si="7"/>
        <v/>
      </c>
      <c r="G201" s="122" t="str">
        <f t="shared" si="8"/>
        <v/>
      </c>
    </row>
    <row r="202" spans="1:7">
      <c r="A202" s="108" t="s">
        <v>705</v>
      </c>
      <c r="B202" s="129"/>
      <c r="E202" s="129"/>
      <c r="F202" s="521" t="str">
        <f t="shared" si="7"/>
        <v/>
      </c>
      <c r="G202" s="122" t="str">
        <f t="shared" si="8"/>
        <v/>
      </c>
    </row>
    <row r="203" spans="1:7">
      <c r="A203" s="108" t="s">
        <v>706</v>
      </c>
      <c r="B203" s="129"/>
      <c r="E203" s="129"/>
      <c r="F203" s="521" t="str">
        <f t="shared" si="7"/>
        <v/>
      </c>
      <c r="G203" s="122" t="str">
        <f t="shared" si="8"/>
        <v/>
      </c>
    </row>
    <row r="204" spans="1:7">
      <c r="A204" s="108" t="s">
        <v>707</v>
      </c>
      <c r="B204" s="129"/>
      <c r="E204" s="129"/>
      <c r="F204" s="521" t="str">
        <f t="shared" si="7"/>
        <v/>
      </c>
      <c r="G204" s="122" t="str">
        <f t="shared" si="8"/>
        <v/>
      </c>
    </row>
    <row r="205" spans="1:7">
      <c r="A205" s="108" t="s">
        <v>708</v>
      </c>
      <c r="B205" s="129"/>
      <c r="F205" s="521" t="str">
        <f t="shared" si="7"/>
        <v/>
      </c>
      <c r="G205" s="122" t="str">
        <f t="shared" si="8"/>
        <v/>
      </c>
    </row>
    <row r="206" spans="1:7">
      <c r="A206" s="108" t="s">
        <v>709</v>
      </c>
      <c r="B206" s="129"/>
      <c r="E206" s="124"/>
      <c r="F206" s="521" t="str">
        <f t="shared" si="7"/>
        <v/>
      </c>
      <c r="G206" s="122" t="str">
        <f t="shared" si="8"/>
        <v/>
      </c>
    </row>
    <row r="207" spans="1:7">
      <c r="A207" s="108" t="s">
        <v>710</v>
      </c>
      <c r="B207" s="129"/>
      <c r="E207" s="124"/>
      <c r="F207" s="521" t="str">
        <f t="shared" si="7"/>
        <v/>
      </c>
      <c r="G207" s="122" t="str">
        <f t="shared" si="8"/>
        <v/>
      </c>
    </row>
    <row r="208" spans="1:7">
      <c r="A208" s="108" t="s">
        <v>711</v>
      </c>
      <c r="B208" s="129"/>
      <c r="E208" s="124"/>
      <c r="F208" s="521" t="str">
        <f t="shared" si="7"/>
        <v/>
      </c>
      <c r="G208" s="122" t="str">
        <f t="shared" si="8"/>
        <v/>
      </c>
    </row>
    <row r="209" spans="1:7">
      <c r="A209" s="108" t="s">
        <v>712</v>
      </c>
      <c r="B209" s="129"/>
      <c r="E209" s="124"/>
      <c r="F209" s="521" t="str">
        <f t="shared" si="7"/>
        <v/>
      </c>
      <c r="G209" s="122" t="str">
        <f t="shared" si="8"/>
        <v/>
      </c>
    </row>
    <row r="210" spans="1:7">
      <c r="A210" s="108" t="s">
        <v>713</v>
      </c>
      <c r="B210" s="129"/>
      <c r="E210" s="124"/>
      <c r="F210" s="521" t="str">
        <f t="shared" si="7"/>
        <v/>
      </c>
      <c r="G210" s="122" t="str">
        <f t="shared" si="8"/>
        <v/>
      </c>
    </row>
    <row r="211" spans="1:7">
      <c r="A211" s="108" t="s">
        <v>714</v>
      </c>
      <c r="B211" s="129"/>
      <c r="E211" s="124"/>
      <c r="F211" s="521" t="str">
        <f t="shared" si="7"/>
        <v/>
      </c>
      <c r="G211" s="122" t="str">
        <f t="shared" si="8"/>
        <v/>
      </c>
    </row>
    <row r="212" spans="1:7">
      <c r="A212" s="108" t="s">
        <v>715</v>
      </c>
      <c r="B212" s="129"/>
      <c r="E212" s="124"/>
      <c r="F212" s="521" t="str">
        <f t="shared" si="7"/>
        <v/>
      </c>
      <c r="G212" s="521" t="str">
        <f t="shared" si="8"/>
        <v/>
      </c>
    </row>
    <row r="213" spans="1:7">
      <c r="A213" s="108" t="s">
        <v>716</v>
      </c>
      <c r="B213" s="129"/>
      <c r="E213" s="124"/>
      <c r="F213" s="521" t="str">
        <f t="shared" si="7"/>
        <v/>
      </c>
      <c r="G213" s="521" t="str">
        <f t="shared" si="8"/>
        <v/>
      </c>
    </row>
    <row r="214" spans="1:7">
      <c r="A214" s="108" t="s">
        <v>717</v>
      </c>
      <c r="B214" s="138" t="s">
        <v>97</v>
      </c>
      <c r="C214" s="163">
        <f>SUM(C190:C213)</f>
        <v>35001.015449749997</v>
      </c>
      <c r="D214" s="534">
        <f>SUM(D190:D213)</f>
        <v>401177</v>
      </c>
      <c r="E214" s="124"/>
      <c r="F214" s="531">
        <f>SUM(F190:F213)</f>
        <v>1.0000000000000002</v>
      </c>
      <c r="G214" s="531">
        <f>SUM(G190:G213)</f>
        <v>0.99999999999999989</v>
      </c>
    </row>
    <row r="215" spans="1:7" ht="15" customHeight="1">
      <c r="A215" s="119"/>
      <c r="B215" s="120" t="s">
        <v>718</v>
      </c>
      <c r="C215" s="119" t="s">
        <v>687</v>
      </c>
      <c r="D215" s="119" t="s">
        <v>688</v>
      </c>
      <c r="E215" s="126"/>
      <c r="F215" s="526" t="s">
        <v>515</v>
      </c>
      <c r="G215" s="526" t="s">
        <v>689</v>
      </c>
    </row>
    <row r="216" spans="1:7">
      <c r="A216" s="108" t="s">
        <v>719</v>
      </c>
      <c r="B216" s="108" t="s">
        <v>720</v>
      </c>
      <c r="C216" s="521">
        <v>0.66</v>
      </c>
      <c r="F216" s="527"/>
      <c r="G216" s="527"/>
    </row>
    <row r="217" spans="1:7">
      <c r="F217" s="527"/>
      <c r="G217" s="527"/>
    </row>
    <row r="218" spans="1:7">
      <c r="B218" s="129" t="s">
        <v>721</v>
      </c>
      <c r="F218" s="527"/>
      <c r="G218" s="527"/>
    </row>
    <row r="219" spans="1:7">
      <c r="A219" s="108" t="s">
        <v>722</v>
      </c>
      <c r="B219" s="108" t="s">
        <v>723</v>
      </c>
      <c r="C219" s="163">
        <v>4826.0031525699997</v>
      </c>
      <c r="D219" s="534">
        <v>117740</v>
      </c>
      <c r="F219" s="521">
        <f t="shared" ref="F219:F233" si="9">IF($C$227=0,"",IF(C219="[for completion]","",C219/$C$227))</f>
        <v>0.13788180401504521</v>
      </c>
      <c r="G219" s="521">
        <f t="shared" ref="G219:G233" si="10">IF($D$227=0,"",IF(D219="[for completion]","",D219/$D$227))</f>
        <v>0.29348641622027183</v>
      </c>
    </row>
    <row r="220" spans="1:7">
      <c r="A220" s="108" t="s">
        <v>724</v>
      </c>
      <c r="B220" s="108" t="s">
        <v>725</v>
      </c>
      <c r="C220" s="163">
        <v>3263.2298111599998</v>
      </c>
      <c r="D220" s="534">
        <v>44135</v>
      </c>
      <c r="F220" s="521">
        <f t="shared" si="9"/>
        <v>9.3232432523134345E-2</v>
      </c>
      <c r="G220" s="521">
        <f t="shared" si="10"/>
        <v>0.1100137844392874</v>
      </c>
    </row>
    <row r="221" spans="1:7">
      <c r="A221" s="108" t="s">
        <v>726</v>
      </c>
      <c r="B221" s="108" t="s">
        <v>727</v>
      </c>
      <c r="C221" s="163">
        <v>4249.3100438700003</v>
      </c>
      <c r="D221" s="534">
        <v>49008</v>
      </c>
      <c r="F221" s="521">
        <f t="shared" si="9"/>
        <v>0.12140533608148078</v>
      </c>
      <c r="G221" s="521">
        <f t="shared" si="10"/>
        <v>0.12216054260338953</v>
      </c>
    </row>
    <row r="222" spans="1:7">
      <c r="A222" s="108" t="s">
        <v>728</v>
      </c>
      <c r="B222" s="108" t="s">
        <v>729</v>
      </c>
      <c r="C222" s="163">
        <v>5416.1942829700001</v>
      </c>
      <c r="D222" s="534">
        <v>54776</v>
      </c>
      <c r="F222" s="521">
        <f t="shared" si="9"/>
        <v>0.15474391852276062</v>
      </c>
      <c r="G222" s="521">
        <f t="shared" si="10"/>
        <v>0.13653823623986419</v>
      </c>
    </row>
    <row r="223" spans="1:7">
      <c r="A223" s="108" t="s">
        <v>730</v>
      </c>
      <c r="B223" s="108" t="s">
        <v>731</v>
      </c>
      <c r="C223" s="163">
        <v>6608.8910831700005</v>
      </c>
      <c r="D223" s="534">
        <v>58141</v>
      </c>
      <c r="F223" s="521">
        <f t="shared" si="9"/>
        <v>0.18881998131334801</v>
      </c>
      <c r="G223" s="521">
        <f t="shared" si="10"/>
        <v>0.1449260550829185</v>
      </c>
    </row>
    <row r="224" spans="1:7">
      <c r="A224" s="108" t="s">
        <v>732</v>
      </c>
      <c r="B224" s="108" t="s">
        <v>733</v>
      </c>
      <c r="C224" s="163">
        <v>7428.3047105100004</v>
      </c>
      <c r="D224" s="534">
        <v>55759</v>
      </c>
      <c r="F224" s="521">
        <f t="shared" si="9"/>
        <v>0.21223112001349256</v>
      </c>
      <c r="G224" s="521">
        <f t="shared" si="10"/>
        <v>0.13898852626147562</v>
      </c>
    </row>
    <row r="225" spans="1:7">
      <c r="A225" s="108" t="s">
        <v>734</v>
      </c>
      <c r="B225" s="108" t="s">
        <v>735</v>
      </c>
      <c r="C225" s="163">
        <v>3171.7144794599999</v>
      </c>
      <c r="D225" s="534">
        <v>21379</v>
      </c>
      <c r="F225" s="521">
        <f t="shared" si="9"/>
        <v>9.0617784618664654E-2</v>
      </c>
      <c r="G225" s="521">
        <f t="shared" si="10"/>
        <v>5.3290692138382806E-2</v>
      </c>
    </row>
    <row r="226" spans="1:7">
      <c r="A226" s="108" t="s">
        <v>736</v>
      </c>
      <c r="B226" s="108" t="s">
        <v>737</v>
      </c>
      <c r="C226" s="163">
        <v>37.367886040000002</v>
      </c>
      <c r="D226" s="534">
        <v>239</v>
      </c>
      <c r="F226" s="521">
        <f t="shared" si="9"/>
        <v>1.0676229120737382E-3</v>
      </c>
      <c r="G226" s="521">
        <f t="shared" si="10"/>
        <v>5.9574701441009832E-4</v>
      </c>
    </row>
    <row r="227" spans="1:7">
      <c r="A227" s="108" t="s">
        <v>738</v>
      </c>
      <c r="B227" s="138" t="s">
        <v>97</v>
      </c>
      <c r="C227" s="163">
        <f>SUM(C219:C226)</f>
        <v>35001.015449750004</v>
      </c>
      <c r="D227" s="534">
        <f>SUM(D219:D226)</f>
        <v>401177</v>
      </c>
      <c r="F227" s="142">
        <f>SUM(F219:F226)</f>
        <v>0.99999999999999989</v>
      </c>
      <c r="G227" s="142">
        <f>SUM(G219:G226)</f>
        <v>1</v>
      </c>
    </row>
    <row r="228" spans="1:7" outlineLevel="1">
      <c r="A228" s="108" t="s">
        <v>739</v>
      </c>
      <c r="B228" s="125" t="s">
        <v>740</v>
      </c>
      <c r="F228" s="521">
        <f t="shared" si="9"/>
        <v>0</v>
      </c>
      <c r="G228" s="521">
        <f t="shared" si="10"/>
        <v>0</v>
      </c>
    </row>
    <row r="229" spans="1:7" outlineLevel="1">
      <c r="A229" s="108" t="s">
        <v>741</v>
      </c>
      <c r="B229" s="125" t="s">
        <v>742</v>
      </c>
      <c r="F229" s="521">
        <f t="shared" si="9"/>
        <v>0</v>
      </c>
      <c r="G229" s="521">
        <f t="shared" si="10"/>
        <v>0</v>
      </c>
    </row>
    <row r="230" spans="1:7" outlineLevel="1">
      <c r="A230" s="108" t="s">
        <v>743</v>
      </c>
      <c r="B230" s="125" t="s">
        <v>744</v>
      </c>
      <c r="F230" s="521">
        <f t="shared" si="9"/>
        <v>0</v>
      </c>
      <c r="G230" s="521">
        <f t="shared" si="10"/>
        <v>0</v>
      </c>
    </row>
    <row r="231" spans="1:7" outlineLevel="1">
      <c r="A231" s="108" t="s">
        <v>745</v>
      </c>
      <c r="B231" s="125" t="s">
        <v>746</v>
      </c>
      <c r="F231" s="521">
        <f t="shared" si="9"/>
        <v>0</v>
      </c>
      <c r="G231" s="521">
        <f t="shared" si="10"/>
        <v>0</v>
      </c>
    </row>
    <row r="232" spans="1:7" outlineLevel="1">
      <c r="A232" s="108" t="s">
        <v>747</v>
      </c>
      <c r="B232" s="125" t="s">
        <v>748</v>
      </c>
      <c r="F232" s="521">
        <f t="shared" si="9"/>
        <v>0</v>
      </c>
      <c r="G232" s="521">
        <f t="shared" si="10"/>
        <v>0</v>
      </c>
    </row>
    <row r="233" spans="1:7" outlineLevel="1">
      <c r="A233" s="108" t="s">
        <v>749</v>
      </c>
      <c r="B233" s="125" t="s">
        <v>750</v>
      </c>
      <c r="F233" s="521">
        <f t="shared" si="9"/>
        <v>0</v>
      </c>
      <c r="G233" s="521">
        <f t="shared" si="10"/>
        <v>0</v>
      </c>
    </row>
    <row r="234" spans="1:7" outlineLevel="1">
      <c r="A234" s="108" t="s">
        <v>751</v>
      </c>
      <c r="B234" s="125"/>
      <c r="F234" s="521"/>
      <c r="G234" s="521"/>
    </row>
    <row r="235" spans="1:7" outlineLevel="1">
      <c r="A235" s="108" t="s">
        <v>752</v>
      </c>
      <c r="B235" s="125"/>
      <c r="F235" s="521"/>
      <c r="G235" s="122"/>
    </row>
    <row r="236" spans="1:7" outlineLevel="1">
      <c r="A236" s="108" t="s">
        <v>753</v>
      </c>
      <c r="B236" s="125"/>
      <c r="F236" s="521"/>
      <c r="G236" s="122"/>
    </row>
    <row r="237" spans="1:7" ht="15" customHeight="1">
      <c r="A237" s="119"/>
      <c r="B237" s="120" t="s">
        <v>754</v>
      </c>
      <c r="C237" s="119" t="s">
        <v>687</v>
      </c>
      <c r="D237" s="119" t="s">
        <v>688</v>
      </c>
      <c r="E237" s="126"/>
      <c r="F237" s="526" t="s">
        <v>515</v>
      </c>
      <c r="G237" s="119" t="s">
        <v>689</v>
      </c>
    </row>
    <row r="238" spans="1:7">
      <c r="A238" s="108" t="s">
        <v>755</v>
      </c>
      <c r="B238" s="108" t="s">
        <v>720</v>
      </c>
      <c r="C238" s="142">
        <v>0.63</v>
      </c>
      <c r="F238" s="527"/>
      <c r="G238" s="108"/>
    </row>
    <row r="239" spans="1:7">
      <c r="F239" s="527"/>
      <c r="G239" s="108"/>
    </row>
    <row r="240" spans="1:7">
      <c r="B240" s="129" t="s">
        <v>721</v>
      </c>
      <c r="F240" s="527"/>
      <c r="G240" s="108"/>
    </row>
    <row r="241" spans="1:7">
      <c r="A241" s="108" t="s">
        <v>756</v>
      </c>
      <c r="B241" s="108" t="s">
        <v>723</v>
      </c>
      <c r="C241" s="163">
        <v>5673.2736274499994</v>
      </c>
      <c r="D241" s="534">
        <v>129832</v>
      </c>
      <c r="F241" s="521">
        <f>IF($C$249=0,"",IF(C241="[Mark as ND1 if not relevant]","",C241/$C$249))</f>
        <v>0.16208882955395859</v>
      </c>
      <c r="G241" s="521">
        <f>IF($D$249=0,"",IF(D241="[Mark as ND1 if not relevant]","",D241/$D$249))</f>
        <v>0.32362772541795765</v>
      </c>
    </row>
    <row r="242" spans="1:7">
      <c r="A242" s="108" t="s">
        <v>757</v>
      </c>
      <c r="B242" s="108" t="s">
        <v>725</v>
      </c>
      <c r="C242" s="163">
        <v>3400.5044082099998</v>
      </c>
      <c r="D242" s="534">
        <v>42845</v>
      </c>
      <c r="F242" s="521">
        <f t="shared" ref="F242:F248" si="11">IF($C$249=0,"",IF(C242="[Mark as ND1 if not relevant]","",C242/$C$249))</f>
        <v>9.7154450078513019E-2</v>
      </c>
      <c r="G242" s="521">
        <f t="shared" ref="G242:G248" si="12">IF($D$249=0,"",IF(D242="[Mark as ND1 if not relevant]","",D242/$D$249))</f>
        <v>0.10679824616067222</v>
      </c>
    </row>
    <row r="243" spans="1:7">
      <c r="A243" s="108" t="s">
        <v>758</v>
      </c>
      <c r="B243" s="108" t="s">
        <v>727</v>
      </c>
      <c r="C243" s="163">
        <v>4261.16838267</v>
      </c>
      <c r="D243" s="534">
        <v>46478</v>
      </c>
      <c r="F243" s="521">
        <f t="shared" si="11"/>
        <v>0.12174413593193152</v>
      </c>
      <c r="G243" s="521">
        <f t="shared" si="12"/>
        <v>0.11585409931277217</v>
      </c>
    </row>
    <row r="244" spans="1:7">
      <c r="A244" s="108" t="s">
        <v>759</v>
      </c>
      <c r="B244" s="108" t="s">
        <v>729</v>
      </c>
      <c r="C244" s="163">
        <v>5406.7634157700004</v>
      </c>
      <c r="D244" s="534">
        <v>52546</v>
      </c>
      <c r="F244" s="521">
        <f t="shared" si="11"/>
        <v>0.15447447299157196</v>
      </c>
      <c r="G244" s="521">
        <f t="shared" si="12"/>
        <v>0.1309795925489248</v>
      </c>
    </row>
    <row r="245" spans="1:7">
      <c r="A245" s="108" t="s">
        <v>760</v>
      </c>
      <c r="B245" s="108" t="s">
        <v>731</v>
      </c>
      <c r="C245" s="163">
        <v>7063.2413753199999</v>
      </c>
      <c r="D245" s="534">
        <v>60789</v>
      </c>
      <c r="F245" s="521">
        <f t="shared" si="11"/>
        <v>0.20180104161436405</v>
      </c>
      <c r="G245" s="521">
        <f t="shared" si="12"/>
        <v>0.15152663288274254</v>
      </c>
    </row>
    <row r="246" spans="1:7">
      <c r="A246" s="108" t="s">
        <v>761</v>
      </c>
      <c r="B246" s="108" t="s">
        <v>733</v>
      </c>
      <c r="C246" s="163">
        <v>7548.8181955200007</v>
      </c>
      <c r="D246" s="534">
        <v>57220</v>
      </c>
      <c r="F246" s="521">
        <f t="shared" si="11"/>
        <v>0.21567426254697186</v>
      </c>
      <c r="G246" s="521">
        <f t="shared" si="12"/>
        <v>0.1426303103119072</v>
      </c>
    </row>
    <row r="247" spans="1:7">
      <c r="A247" s="108" t="s">
        <v>762</v>
      </c>
      <c r="B247" s="108" t="s">
        <v>735</v>
      </c>
      <c r="C247" s="163">
        <v>1647.2460448099998</v>
      </c>
      <c r="D247" s="534">
        <v>11467</v>
      </c>
      <c r="F247" s="521">
        <f t="shared" si="11"/>
        <v>4.7062807282688864E-2</v>
      </c>
      <c r="G247" s="521">
        <f t="shared" si="12"/>
        <v>2.858339336502342E-2</v>
      </c>
    </row>
    <row r="248" spans="1:7">
      <c r="A248" s="108" t="s">
        <v>763</v>
      </c>
      <c r="B248" s="108" t="s">
        <v>737</v>
      </c>
      <c r="C248" s="163">
        <v>0</v>
      </c>
      <c r="D248" s="534">
        <v>0</v>
      </c>
      <c r="F248" s="521">
        <f t="shared" si="11"/>
        <v>0</v>
      </c>
      <c r="G248" s="521">
        <f t="shared" si="12"/>
        <v>0</v>
      </c>
    </row>
    <row r="249" spans="1:7">
      <c r="A249" s="108" t="s">
        <v>764</v>
      </c>
      <c r="B249" s="138" t="s">
        <v>97</v>
      </c>
      <c r="C249" s="163">
        <f>SUM(C241:C248)</f>
        <v>35001.015449750004</v>
      </c>
      <c r="D249" s="534">
        <f>SUM(D241:D248)</f>
        <v>401177</v>
      </c>
      <c r="F249" s="142">
        <f>SUM(F241:F248)</f>
        <v>0.99999999999999989</v>
      </c>
      <c r="G249" s="142">
        <f>SUM(G241:G248)</f>
        <v>1</v>
      </c>
    </row>
    <row r="250" spans="1:7" outlineLevel="1">
      <c r="A250" s="108" t="s">
        <v>765</v>
      </c>
      <c r="B250" s="125" t="s">
        <v>740</v>
      </c>
      <c r="C250" s="163"/>
      <c r="D250" s="534"/>
      <c r="F250" s="521">
        <f t="shared" ref="F250:F255" si="13">IF($C$249=0,"",IF(C250="[for completion]","",C250/$C$249))</f>
        <v>0</v>
      </c>
      <c r="G250" s="521">
        <f t="shared" ref="G250:G255" si="14">IF($D$249=0,"",IF(D250="[for completion]","",D250/$D$249))</f>
        <v>0</v>
      </c>
    </row>
    <row r="251" spans="1:7" outlineLevel="1">
      <c r="A251" s="108" t="s">
        <v>766</v>
      </c>
      <c r="B251" s="125" t="s">
        <v>742</v>
      </c>
      <c r="F251" s="521">
        <f t="shared" si="13"/>
        <v>0</v>
      </c>
      <c r="G251" s="521">
        <f t="shared" si="14"/>
        <v>0</v>
      </c>
    </row>
    <row r="252" spans="1:7" outlineLevel="1">
      <c r="A252" s="108" t="s">
        <v>767</v>
      </c>
      <c r="B252" s="125" t="s">
        <v>744</v>
      </c>
      <c r="F252" s="521">
        <f t="shared" si="13"/>
        <v>0</v>
      </c>
      <c r="G252" s="521">
        <f t="shared" si="14"/>
        <v>0</v>
      </c>
    </row>
    <row r="253" spans="1:7" outlineLevel="1">
      <c r="A253" s="108" t="s">
        <v>768</v>
      </c>
      <c r="B253" s="125" t="s">
        <v>746</v>
      </c>
      <c r="F253" s="521">
        <f t="shared" si="13"/>
        <v>0</v>
      </c>
      <c r="G253" s="521">
        <f t="shared" si="14"/>
        <v>0</v>
      </c>
    </row>
    <row r="254" spans="1:7" outlineLevel="1">
      <c r="A254" s="108" t="s">
        <v>769</v>
      </c>
      <c r="B254" s="125" t="s">
        <v>748</v>
      </c>
      <c r="F254" s="521">
        <f t="shared" si="13"/>
        <v>0</v>
      </c>
      <c r="G254" s="521">
        <f t="shared" si="14"/>
        <v>0</v>
      </c>
    </row>
    <row r="255" spans="1:7" outlineLevel="1">
      <c r="A255" s="108" t="s">
        <v>770</v>
      </c>
      <c r="B255" s="125" t="s">
        <v>750</v>
      </c>
      <c r="F255" s="521">
        <f t="shared" si="13"/>
        <v>0</v>
      </c>
      <c r="G255" s="521">
        <f t="shared" si="14"/>
        <v>0</v>
      </c>
    </row>
    <row r="256" spans="1:7" outlineLevel="1">
      <c r="A256" s="108" t="s">
        <v>771</v>
      </c>
      <c r="B256" s="125"/>
      <c r="F256" s="537"/>
      <c r="G256" s="537"/>
    </row>
    <row r="257" spans="1:14" outlineLevel="1">
      <c r="A257" s="108" t="s">
        <v>772</v>
      </c>
      <c r="B257" s="125"/>
      <c r="F257" s="521"/>
      <c r="G257" s="122"/>
    </row>
    <row r="258" spans="1:14" outlineLevel="1">
      <c r="A258" s="108" t="s">
        <v>773</v>
      </c>
      <c r="B258" s="125"/>
      <c r="F258" s="521"/>
      <c r="G258" s="122"/>
    </row>
    <row r="259" spans="1:14" ht="15" customHeight="1">
      <c r="A259" s="119"/>
      <c r="B259" s="120" t="s">
        <v>774</v>
      </c>
      <c r="C259" s="119" t="s">
        <v>515</v>
      </c>
      <c r="D259" s="119"/>
      <c r="E259" s="126"/>
      <c r="F259" s="526"/>
      <c r="G259" s="119"/>
    </row>
    <row r="260" spans="1:14">
      <c r="A260" s="108" t="s">
        <v>775</v>
      </c>
      <c r="B260" s="108" t="s">
        <v>776</v>
      </c>
      <c r="C260" s="521">
        <v>0.75060000000000004</v>
      </c>
      <c r="E260" s="124"/>
      <c r="F260" s="142"/>
      <c r="G260" s="124"/>
    </row>
    <row r="261" spans="1:14">
      <c r="A261" s="108" t="s">
        <v>777</v>
      </c>
      <c r="B261" s="108" t="s">
        <v>778</v>
      </c>
      <c r="C261" s="521">
        <v>2.6100000000000002E-2</v>
      </c>
      <c r="E261" s="124"/>
      <c r="F261" s="142"/>
    </row>
    <row r="262" spans="1:14">
      <c r="A262" s="108" t="s">
        <v>779</v>
      </c>
      <c r="B262" s="108" t="s">
        <v>780</v>
      </c>
      <c r="C262" s="521">
        <v>0.2233</v>
      </c>
      <c r="E262" s="124"/>
      <c r="F262" s="142"/>
    </row>
    <row r="263" spans="1:14">
      <c r="A263" s="108" t="s">
        <v>781</v>
      </c>
      <c r="B263" s="129" t="s">
        <v>1521</v>
      </c>
      <c r="C263" s="521">
        <v>0</v>
      </c>
      <c r="D263" s="135"/>
      <c r="E263" s="135"/>
      <c r="F263" s="530"/>
      <c r="G263" s="136"/>
      <c r="H263" s="103"/>
      <c r="I263" s="108"/>
      <c r="J263" s="108"/>
      <c r="K263" s="108"/>
      <c r="L263" s="103"/>
      <c r="M263" s="103"/>
      <c r="N263" s="103"/>
    </row>
    <row r="264" spans="1:14">
      <c r="A264" s="108" t="s">
        <v>1529</v>
      </c>
      <c r="B264" s="108" t="s">
        <v>95</v>
      </c>
      <c r="C264" s="521">
        <v>0</v>
      </c>
      <c r="E264" s="124"/>
      <c r="F264" s="142"/>
    </row>
    <row r="265" spans="1:14" outlineLevel="1">
      <c r="A265" s="108" t="s">
        <v>782</v>
      </c>
      <c r="B265" s="125" t="s">
        <v>783</v>
      </c>
      <c r="C265" s="521"/>
      <c r="E265" s="124"/>
      <c r="F265" s="142"/>
    </row>
    <row r="266" spans="1:14" outlineLevel="1">
      <c r="A266" s="108" t="s">
        <v>784</v>
      </c>
      <c r="B266" s="125" t="s">
        <v>785</v>
      </c>
      <c r="C266" s="144"/>
      <c r="E266" s="124"/>
      <c r="F266" s="142"/>
    </row>
    <row r="267" spans="1:14" outlineLevel="1">
      <c r="A267" s="108" t="s">
        <v>786</v>
      </c>
      <c r="B267" s="125" t="s">
        <v>787</v>
      </c>
      <c r="C267" s="124"/>
      <c r="E267" s="124"/>
      <c r="F267" s="142"/>
    </row>
    <row r="268" spans="1:14" outlineLevel="1">
      <c r="A268" s="108" t="s">
        <v>788</v>
      </c>
      <c r="B268" s="125" t="s">
        <v>789</v>
      </c>
      <c r="C268" s="124"/>
      <c r="E268" s="124"/>
      <c r="F268" s="142"/>
    </row>
    <row r="269" spans="1:14" outlineLevel="1">
      <c r="A269" s="108" t="s">
        <v>790</v>
      </c>
      <c r="B269" s="125" t="s">
        <v>791</v>
      </c>
      <c r="C269" s="124"/>
      <c r="E269" s="124"/>
      <c r="F269" s="142"/>
    </row>
    <row r="270" spans="1:14" outlineLevel="1">
      <c r="A270" s="108" t="s">
        <v>792</v>
      </c>
      <c r="B270" s="125" t="s">
        <v>99</v>
      </c>
      <c r="C270" s="124"/>
      <c r="E270" s="124"/>
      <c r="F270" s="142"/>
    </row>
    <row r="271" spans="1:14" outlineLevel="1">
      <c r="A271" s="108" t="s">
        <v>793</v>
      </c>
      <c r="B271" s="125" t="s">
        <v>99</v>
      </c>
      <c r="C271" s="124"/>
      <c r="E271" s="124"/>
      <c r="F271" s="142"/>
    </row>
    <row r="272" spans="1:14" outlineLevel="1">
      <c r="A272" s="108" t="s">
        <v>794</v>
      </c>
      <c r="B272" s="125" t="s">
        <v>99</v>
      </c>
      <c r="C272" s="124"/>
      <c r="E272" s="124"/>
      <c r="F272" s="142"/>
    </row>
    <row r="273" spans="1:7" outlineLevel="1">
      <c r="A273" s="108" t="s">
        <v>795</v>
      </c>
      <c r="B273" s="125" t="s">
        <v>99</v>
      </c>
      <c r="C273" s="124"/>
      <c r="E273" s="124"/>
      <c r="F273" s="142"/>
    </row>
    <row r="274" spans="1:7" outlineLevel="1">
      <c r="A274" s="108" t="s">
        <v>796</v>
      </c>
      <c r="B274" s="125" t="s">
        <v>99</v>
      </c>
      <c r="C274" s="124"/>
      <c r="E274" s="124"/>
      <c r="F274" s="142"/>
    </row>
    <row r="275" spans="1:7" outlineLevel="1">
      <c r="A275" s="108" t="s">
        <v>797</v>
      </c>
      <c r="B275" s="125" t="s">
        <v>99</v>
      </c>
      <c r="C275" s="124"/>
      <c r="E275" s="124"/>
      <c r="F275" s="142"/>
    </row>
    <row r="276" spans="1:7" ht="15" customHeight="1">
      <c r="A276" s="119"/>
      <c r="B276" s="120" t="s">
        <v>798</v>
      </c>
      <c r="C276" s="119" t="s">
        <v>515</v>
      </c>
      <c r="D276" s="119"/>
      <c r="E276" s="126"/>
      <c r="F276" s="526"/>
      <c r="G276" s="121"/>
    </row>
    <row r="277" spans="1:7">
      <c r="A277" s="108" t="s">
        <v>7</v>
      </c>
      <c r="B277" s="108" t="s">
        <v>1522</v>
      </c>
      <c r="C277" s="521">
        <v>0.7026351380338498</v>
      </c>
      <c r="E277" s="103"/>
      <c r="F277" s="532"/>
    </row>
    <row r="278" spans="1:7">
      <c r="A278" s="108" t="s">
        <v>799</v>
      </c>
      <c r="B278" s="108" t="s">
        <v>800</v>
      </c>
      <c r="C278" s="521">
        <v>0.2973648619661502</v>
      </c>
      <c r="E278" s="103"/>
      <c r="F278" s="532"/>
    </row>
    <row r="279" spans="1:7">
      <c r="A279" s="108" t="s">
        <v>801</v>
      </c>
      <c r="B279" s="108" t="s">
        <v>95</v>
      </c>
      <c r="C279" s="521">
        <v>0</v>
      </c>
      <c r="E279" s="103"/>
      <c r="F279" s="532"/>
    </row>
    <row r="280" spans="1:7" outlineLevel="1">
      <c r="A280" s="108" t="s">
        <v>802</v>
      </c>
      <c r="C280" s="142"/>
      <c r="E280" s="103"/>
      <c r="F280" s="532"/>
    </row>
    <row r="281" spans="1:7" outlineLevel="1">
      <c r="A281" s="108" t="s">
        <v>803</v>
      </c>
      <c r="C281" s="142"/>
      <c r="E281" s="103"/>
      <c r="F281" s="532"/>
    </row>
    <row r="282" spans="1:7" outlineLevel="1">
      <c r="A282" s="108" t="s">
        <v>804</v>
      </c>
      <c r="C282" s="142"/>
      <c r="E282" s="103"/>
      <c r="F282" s="532"/>
    </row>
    <row r="283" spans="1:7" outlineLevel="1">
      <c r="A283" s="108" t="s">
        <v>805</v>
      </c>
      <c r="C283" s="142"/>
      <c r="E283" s="103"/>
      <c r="F283" s="532"/>
    </row>
    <row r="284" spans="1:7" outlineLevel="1">
      <c r="A284" s="108" t="s">
        <v>806</v>
      </c>
      <c r="C284" s="142"/>
      <c r="E284" s="103"/>
      <c r="F284" s="532"/>
    </row>
    <row r="285" spans="1:7" outlineLevel="1">
      <c r="A285" s="108" t="s">
        <v>807</v>
      </c>
      <c r="C285" s="142"/>
      <c r="E285" s="103"/>
      <c r="F285" s="532"/>
    </row>
    <row r="286" spans="1:7" ht="18.75">
      <c r="A286" s="132"/>
      <c r="B286" s="133" t="s">
        <v>808</v>
      </c>
      <c r="C286" s="132"/>
      <c r="D286" s="132"/>
      <c r="E286" s="132"/>
      <c r="F286" s="529"/>
      <c r="G286" s="134"/>
    </row>
    <row r="287" spans="1:7" ht="15" customHeight="1">
      <c r="A287" s="119"/>
      <c r="B287" s="120" t="s">
        <v>809</v>
      </c>
      <c r="C287" s="119" t="s">
        <v>687</v>
      </c>
      <c r="D287" s="119" t="s">
        <v>688</v>
      </c>
      <c r="E287" s="119"/>
      <c r="F287" s="526" t="s">
        <v>516</v>
      </c>
      <c r="G287" s="119" t="s">
        <v>689</v>
      </c>
    </row>
    <row r="288" spans="1:7">
      <c r="A288" s="108" t="s">
        <v>810</v>
      </c>
      <c r="B288" s="108" t="s">
        <v>691</v>
      </c>
      <c r="C288" s="108" t="s">
        <v>1345</v>
      </c>
      <c r="D288" s="135"/>
      <c r="E288" s="135"/>
      <c r="F288" s="530"/>
      <c r="G288" s="136"/>
    </row>
    <row r="289" spans="1:7">
      <c r="A289" s="135"/>
      <c r="D289" s="135"/>
      <c r="E289" s="135"/>
      <c r="F289" s="530"/>
      <c r="G289" s="136"/>
    </row>
    <row r="290" spans="1:7">
      <c r="B290" s="108" t="s">
        <v>692</v>
      </c>
      <c r="D290" s="135"/>
      <c r="E290" s="135"/>
      <c r="F290" s="530"/>
      <c r="G290" s="136"/>
    </row>
    <row r="291" spans="1:7">
      <c r="A291" s="108" t="s">
        <v>811</v>
      </c>
      <c r="B291" s="129" t="s">
        <v>609</v>
      </c>
      <c r="C291" s="108" t="s">
        <v>1345</v>
      </c>
      <c r="D291" s="108" t="s">
        <v>1345</v>
      </c>
      <c r="E291" s="135"/>
      <c r="F291" s="521" t="str">
        <f t="shared" ref="F291:F314" si="15">IF($C$315=0,"",IF(C291="[for completion]","",C291/$C$315))</f>
        <v/>
      </c>
      <c r="G291" s="122" t="str">
        <f t="shared" ref="G291:G314" si="16">IF($D$315=0,"",IF(D291="[for completion]","",D291/$D$315))</f>
        <v/>
      </c>
    </row>
    <row r="292" spans="1:7">
      <c r="A292" s="108" t="s">
        <v>812</v>
      </c>
      <c r="B292" s="129" t="s">
        <v>609</v>
      </c>
      <c r="C292" s="108" t="s">
        <v>1345</v>
      </c>
      <c r="D292" s="108" t="s">
        <v>1345</v>
      </c>
      <c r="E292" s="135"/>
      <c r="F292" s="521" t="str">
        <f t="shared" si="15"/>
        <v/>
      </c>
      <c r="G292" s="122" t="str">
        <f t="shared" si="16"/>
        <v/>
      </c>
    </row>
    <row r="293" spans="1:7">
      <c r="A293" s="108" t="s">
        <v>813</v>
      </c>
      <c r="B293" s="129" t="s">
        <v>609</v>
      </c>
      <c r="C293" s="108" t="s">
        <v>1345</v>
      </c>
      <c r="D293" s="108" t="s">
        <v>1345</v>
      </c>
      <c r="E293" s="135"/>
      <c r="F293" s="521" t="str">
        <f t="shared" si="15"/>
        <v/>
      </c>
      <c r="G293" s="122" t="str">
        <f t="shared" si="16"/>
        <v/>
      </c>
    </row>
    <row r="294" spans="1:7">
      <c r="A294" s="108" t="s">
        <v>814</v>
      </c>
      <c r="B294" s="129" t="s">
        <v>609</v>
      </c>
      <c r="C294" s="108" t="s">
        <v>1345</v>
      </c>
      <c r="D294" s="108" t="s">
        <v>1345</v>
      </c>
      <c r="E294" s="135"/>
      <c r="F294" s="521" t="str">
        <f t="shared" si="15"/>
        <v/>
      </c>
      <c r="G294" s="122" t="str">
        <f t="shared" si="16"/>
        <v/>
      </c>
    </row>
    <row r="295" spans="1:7">
      <c r="A295" s="108" t="s">
        <v>815</v>
      </c>
      <c r="B295" s="129" t="s">
        <v>609</v>
      </c>
      <c r="C295" s="108" t="s">
        <v>1345</v>
      </c>
      <c r="D295" s="108" t="s">
        <v>1345</v>
      </c>
      <c r="E295" s="135"/>
      <c r="F295" s="521" t="str">
        <f t="shared" si="15"/>
        <v/>
      </c>
      <c r="G295" s="122" t="str">
        <f t="shared" si="16"/>
        <v/>
      </c>
    </row>
    <row r="296" spans="1:7">
      <c r="A296" s="108" t="s">
        <v>816</v>
      </c>
      <c r="B296" s="129" t="s">
        <v>609</v>
      </c>
      <c r="C296" s="108" t="s">
        <v>1345</v>
      </c>
      <c r="D296" s="108" t="s">
        <v>1345</v>
      </c>
      <c r="E296" s="135"/>
      <c r="F296" s="521" t="str">
        <f t="shared" si="15"/>
        <v/>
      </c>
      <c r="G296" s="122" t="str">
        <f t="shared" si="16"/>
        <v/>
      </c>
    </row>
    <row r="297" spans="1:7">
      <c r="A297" s="108" t="s">
        <v>817</v>
      </c>
      <c r="B297" s="129" t="s">
        <v>609</v>
      </c>
      <c r="C297" s="108" t="s">
        <v>1345</v>
      </c>
      <c r="D297" s="108" t="s">
        <v>1345</v>
      </c>
      <c r="E297" s="135"/>
      <c r="F297" s="521" t="str">
        <f t="shared" si="15"/>
        <v/>
      </c>
      <c r="G297" s="122" t="str">
        <f t="shared" si="16"/>
        <v/>
      </c>
    </row>
    <row r="298" spans="1:7">
      <c r="A298" s="108" t="s">
        <v>818</v>
      </c>
      <c r="B298" s="129" t="s">
        <v>609</v>
      </c>
      <c r="C298" s="108" t="s">
        <v>1345</v>
      </c>
      <c r="D298" s="108" t="s">
        <v>1345</v>
      </c>
      <c r="E298" s="135"/>
      <c r="F298" s="521" t="str">
        <f t="shared" si="15"/>
        <v/>
      </c>
      <c r="G298" s="122" t="str">
        <f t="shared" si="16"/>
        <v/>
      </c>
    </row>
    <row r="299" spans="1:7">
      <c r="A299" s="108" t="s">
        <v>819</v>
      </c>
      <c r="B299" s="129" t="s">
        <v>609</v>
      </c>
      <c r="C299" s="108" t="s">
        <v>1345</v>
      </c>
      <c r="D299" s="108" t="s">
        <v>1345</v>
      </c>
      <c r="E299" s="135"/>
      <c r="F299" s="521" t="str">
        <f t="shared" si="15"/>
        <v/>
      </c>
      <c r="G299" s="122" t="str">
        <f t="shared" si="16"/>
        <v/>
      </c>
    </row>
    <row r="300" spans="1:7">
      <c r="A300" s="108" t="s">
        <v>820</v>
      </c>
      <c r="B300" s="129" t="s">
        <v>609</v>
      </c>
      <c r="C300" s="108" t="s">
        <v>1345</v>
      </c>
      <c r="D300" s="108" t="s">
        <v>1345</v>
      </c>
      <c r="E300" s="129"/>
      <c r="F300" s="521" t="str">
        <f t="shared" si="15"/>
        <v/>
      </c>
      <c r="G300" s="122" t="str">
        <f t="shared" si="16"/>
        <v/>
      </c>
    </row>
    <row r="301" spans="1:7">
      <c r="A301" s="108" t="s">
        <v>821</v>
      </c>
      <c r="B301" s="129" t="s">
        <v>609</v>
      </c>
      <c r="C301" s="108" t="s">
        <v>1345</v>
      </c>
      <c r="D301" s="108" t="s">
        <v>1345</v>
      </c>
      <c r="E301" s="129"/>
      <c r="F301" s="521" t="str">
        <f t="shared" si="15"/>
        <v/>
      </c>
      <c r="G301" s="122" t="str">
        <f t="shared" si="16"/>
        <v/>
      </c>
    </row>
    <row r="302" spans="1:7">
      <c r="A302" s="108" t="s">
        <v>822</v>
      </c>
      <c r="B302" s="129" t="s">
        <v>609</v>
      </c>
      <c r="C302" s="108" t="s">
        <v>1345</v>
      </c>
      <c r="D302" s="108" t="s">
        <v>1345</v>
      </c>
      <c r="E302" s="129"/>
      <c r="F302" s="521" t="str">
        <f t="shared" si="15"/>
        <v/>
      </c>
      <c r="G302" s="122" t="str">
        <f t="shared" si="16"/>
        <v/>
      </c>
    </row>
    <row r="303" spans="1:7">
      <c r="A303" s="108" t="s">
        <v>823</v>
      </c>
      <c r="B303" s="129" t="s">
        <v>609</v>
      </c>
      <c r="C303" s="108" t="s">
        <v>1345</v>
      </c>
      <c r="D303" s="108" t="s">
        <v>1345</v>
      </c>
      <c r="E303" s="129"/>
      <c r="F303" s="521" t="str">
        <f t="shared" si="15"/>
        <v/>
      </c>
      <c r="G303" s="122" t="str">
        <f t="shared" si="16"/>
        <v/>
      </c>
    </row>
    <row r="304" spans="1:7">
      <c r="A304" s="108" t="s">
        <v>824</v>
      </c>
      <c r="B304" s="129" t="s">
        <v>609</v>
      </c>
      <c r="C304" s="108" t="s">
        <v>1345</v>
      </c>
      <c r="D304" s="108" t="s">
        <v>1345</v>
      </c>
      <c r="E304" s="129"/>
      <c r="F304" s="521" t="str">
        <f t="shared" si="15"/>
        <v/>
      </c>
      <c r="G304" s="122" t="str">
        <f t="shared" si="16"/>
        <v/>
      </c>
    </row>
    <row r="305" spans="1:7">
      <c r="A305" s="108" t="s">
        <v>825</v>
      </c>
      <c r="B305" s="129" t="s">
        <v>609</v>
      </c>
      <c r="C305" s="108" t="s">
        <v>1345</v>
      </c>
      <c r="D305" s="108" t="s">
        <v>1345</v>
      </c>
      <c r="E305" s="129"/>
      <c r="F305" s="521" t="str">
        <f t="shared" si="15"/>
        <v/>
      </c>
      <c r="G305" s="122" t="str">
        <f t="shared" si="16"/>
        <v/>
      </c>
    </row>
    <row r="306" spans="1:7">
      <c r="A306" s="108" t="s">
        <v>826</v>
      </c>
      <c r="B306" s="129" t="s">
        <v>609</v>
      </c>
      <c r="C306" s="108" t="s">
        <v>1345</v>
      </c>
      <c r="D306" s="108" t="s">
        <v>1345</v>
      </c>
      <c r="F306" s="521" t="str">
        <f t="shared" si="15"/>
        <v/>
      </c>
      <c r="G306" s="122" t="str">
        <f t="shared" si="16"/>
        <v/>
      </c>
    </row>
    <row r="307" spans="1:7">
      <c r="A307" s="108" t="s">
        <v>827</v>
      </c>
      <c r="B307" s="129" t="s">
        <v>609</v>
      </c>
      <c r="C307" s="108" t="s">
        <v>1345</v>
      </c>
      <c r="D307" s="108" t="s">
        <v>1345</v>
      </c>
      <c r="E307" s="124"/>
      <c r="F307" s="521" t="str">
        <f t="shared" si="15"/>
        <v/>
      </c>
      <c r="G307" s="122" t="str">
        <f t="shared" si="16"/>
        <v/>
      </c>
    </row>
    <row r="308" spans="1:7">
      <c r="A308" s="108" t="s">
        <v>828</v>
      </c>
      <c r="B308" s="129" t="s">
        <v>609</v>
      </c>
      <c r="C308" s="108" t="s">
        <v>1345</v>
      </c>
      <c r="D308" s="108" t="s">
        <v>1345</v>
      </c>
      <c r="E308" s="124"/>
      <c r="F308" s="521" t="str">
        <f t="shared" si="15"/>
        <v/>
      </c>
      <c r="G308" s="122" t="str">
        <f t="shared" si="16"/>
        <v/>
      </c>
    </row>
    <row r="309" spans="1:7">
      <c r="A309" s="108" t="s">
        <v>829</v>
      </c>
      <c r="B309" s="129" t="s">
        <v>609</v>
      </c>
      <c r="C309" s="108" t="s">
        <v>1345</v>
      </c>
      <c r="D309" s="108" t="s">
        <v>1345</v>
      </c>
      <c r="E309" s="124"/>
      <c r="F309" s="521" t="str">
        <f t="shared" si="15"/>
        <v/>
      </c>
      <c r="G309" s="122" t="str">
        <f t="shared" si="16"/>
        <v/>
      </c>
    </row>
    <row r="310" spans="1:7">
      <c r="A310" s="108" t="s">
        <v>830</v>
      </c>
      <c r="B310" s="129" t="s">
        <v>609</v>
      </c>
      <c r="C310" s="108" t="s">
        <v>1345</v>
      </c>
      <c r="D310" s="108" t="s">
        <v>1345</v>
      </c>
      <c r="E310" s="124"/>
      <c r="F310" s="521" t="str">
        <f t="shared" si="15"/>
        <v/>
      </c>
      <c r="G310" s="122" t="str">
        <f t="shared" si="16"/>
        <v/>
      </c>
    </row>
    <row r="311" spans="1:7">
      <c r="A311" s="108" t="s">
        <v>831</v>
      </c>
      <c r="B311" s="129" t="s">
        <v>609</v>
      </c>
      <c r="C311" s="108" t="s">
        <v>1345</v>
      </c>
      <c r="D311" s="108" t="s">
        <v>1345</v>
      </c>
      <c r="E311" s="124"/>
      <c r="F311" s="521" t="str">
        <f t="shared" si="15"/>
        <v/>
      </c>
      <c r="G311" s="122" t="str">
        <f t="shared" si="16"/>
        <v/>
      </c>
    </row>
    <row r="312" spans="1:7">
      <c r="A312" s="108" t="s">
        <v>832</v>
      </c>
      <c r="B312" s="129" t="s">
        <v>609</v>
      </c>
      <c r="C312" s="108" t="s">
        <v>1345</v>
      </c>
      <c r="D312" s="108" t="s">
        <v>1345</v>
      </c>
      <c r="E312" s="124"/>
      <c r="F312" s="521" t="str">
        <f t="shared" si="15"/>
        <v/>
      </c>
      <c r="G312" s="122" t="str">
        <f t="shared" si="16"/>
        <v/>
      </c>
    </row>
    <row r="313" spans="1:7">
      <c r="A313" s="108" t="s">
        <v>833</v>
      </c>
      <c r="B313" s="129" t="s">
        <v>609</v>
      </c>
      <c r="C313" s="108" t="s">
        <v>1345</v>
      </c>
      <c r="D313" s="108" t="s">
        <v>1345</v>
      </c>
      <c r="E313" s="124"/>
      <c r="F313" s="521" t="str">
        <f t="shared" si="15"/>
        <v/>
      </c>
      <c r="G313" s="122" t="str">
        <f t="shared" si="16"/>
        <v/>
      </c>
    </row>
    <row r="314" spans="1:7">
      <c r="A314" s="108" t="s">
        <v>834</v>
      </c>
      <c r="B314" s="129" t="s">
        <v>609</v>
      </c>
      <c r="C314" s="108" t="s">
        <v>1345</v>
      </c>
      <c r="D314" s="108" t="s">
        <v>1345</v>
      </c>
      <c r="E314" s="124"/>
      <c r="F314" s="521" t="str">
        <f t="shared" si="15"/>
        <v/>
      </c>
      <c r="G314" s="122" t="str">
        <f t="shared" si="16"/>
        <v/>
      </c>
    </row>
    <row r="315" spans="1:7">
      <c r="A315" s="108" t="s">
        <v>835</v>
      </c>
      <c r="B315" s="138" t="s">
        <v>97</v>
      </c>
      <c r="C315" s="129">
        <f>SUM(C291:C314)</f>
        <v>0</v>
      </c>
      <c r="D315" s="129">
        <f>SUM(D291:D314)</f>
        <v>0</v>
      </c>
      <c r="E315" s="124"/>
      <c r="F315" s="531">
        <f>SUM(F291:F314)</f>
        <v>0</v>
      </c>
      <c r="G315" s="531">
        <f>SUM(G291:G314)</f>
        <v>0</v>
      </c>
    </row>
    <row r="316" spans="1:7" ht="15" customHeight="1">
      <c r="A316" s="119"/>
      <c r="B316" s="120" t="s">
        <v>836</v>
      </c>
      <c r="C316" s="119" t="s">
        <v>687</v>
      </c>
      <c r="D316" s="119" t="s">
        <v>688</v>
      </c>
      <c r="E316" s="119"/>
      <c r="F316" s="526" t="s">
        <v>516</v>
      </c>
      <c r="G316" s="119" t="s">
        <v>689</v>
      </c>
    </row>
    <row r="317" spans="1:7">
      <c r="A317" s="108" t="s">
        <v>837</v>
      </c>
      <c r="B317" s="108" t="s">
        <v>720</v>
      </c>
      <c r="C317" s="142" t="s">
        <v>1345</v>
      </c>
      <c r="F317" s="527"/>
      <c r="G317" s="108"/>
    </row>
    <row r="318" spans="1:7">
      <c r="F318" s="527"/>
      <c r="G318" s="108"/>
    </row>
    <row r="319" spans="1:7">
      <c r="B319" s="129" t="s">
        <v>721</v>
      </c>
      <c r="F319" s="527"/>
      <c r="G319" s="108"/>
    </row>
    <row r="320" spans="1:7">
      <c r="A320" s="108" t="s">
        <v>838</v>
      </c>
      <c r="B320" s="108" t="s">
        <v>723</v>
      </c>
      <c r="C320" s="108" t="s">
        <v>1345</v>
      </c>
      <c r="D320" s="108" t="s">
        <v>1345</v>
      </c>
      <c r="F320" s="521" t="str">
        <f>IF($C$328=0,"",IF(C320="[for completion]","",C320/$C$328))</f>
        <v/>
      </c>
      <c r="G320" s="122" t="str">
        <f>IF($D$328=0,"",IF(D320="[for completion]","",D320/$D$328))</f>
        <v/>
      </c>
    </row>
    <row r="321" spans="1:7">
      <c r="A321" s="108" t="s">
        <v>839</v>
      </c>
      <c r="B321" s="108" t="s">
        <v>725</v>
      </c>
      <c r="C321" s="108" t="s">
        <v>1345</v>
      </c>
      <c r="D321" s="108" t="s">
        <v>1345</v>
      </c>
      <c r="F321" s="521" t="str">
        <f t="shared" ref="F321:F334" si="17">IF($C$328=0,"",IF(C321="[for completion]","",C321/$C$328))</f>
        <v/>
      </c>
      <c r="G321" s="122" t="str">
        <f t="shared" ref="G321:G334" si="18">IF($D$328=0,"",IF(D321="[for completion]","",D321/$D$328))</f>
        <v/>
      </c>
    </row>
    <row r="322" spans="1:7">
      <c r="A322" s="108" t="s">
        <v>840</v>
      </c>
      <c r="B322" s="108" t="s">
        <v>727</v>
      </c>
      <c r="C322" s="108" t="s">
        <v>1345</v>
      </c>
      <c r="D322" s="108" t="s">
        <v>1345</v>
      </c>
      <c r="F322" s="521" t="str">
        <f t="shared" si="17"/>
        <v/>
      </c>
      <c r="G322" s="122" t="str">
        <f t="shared" si="18"/>
        <v/>
      </c>
    </row>
    <row r="323" spans="1:7">
      <c r="A323" s="108" t="s">
        <v>841</v>
      </c>
      <c r="B323" s="108" t="s">
        <v>729</v>
      </c>
      <c r="C323" s="108" t="s">
        <v>1345</v>
      </c>
      <c r="D323" s="108" t="s">
        <v>1345</v>
      </c>
      <c r="F323" s="521" t="str">
        <f t="shared" si="17"/>
        <v/>
      </c>
      <c r="G323" s="122" t="str">
        <f t="shared" si="18"/>
        <v/>
      </c>
    </row>
    <row r="324" spans="1:7">
      <c r="A324" s="108" t="s">
        <v>842</v>
      </c>
      <c r="B324" s="108" t="s">
        <v>731</v>
      </c>
      <c r="C324" s="108" t="s">
        <v>1345</v>
      </c>
      <c r="D324" s="108" t="s">
        <v>1345</v>
      </c>
      <c r="F324" s="521" t="str">
        <f t="shared" si="17"/>
        <v/>
      </c>
      <c r="G324" s="122" t="str">
        <f t="shared" si="18"/>
        <v/>
      </c>
    </row>
    <row r="325" spans="1:7">
      <c r="A325" s="108" t="s">
        <v>843</v>
      </c>
      <c r="B325" s="108" t="s">
        <v>733</v>
      </c>
      <c r="C325" s="108" t="s">
        <v>1345</v>
      </c>
      <c r="D325" s="108" t="s">
        <v>1345</v>
      </c>
      <c r="F325" s="521" t="str">
        <f t="shared" si="17"/>
        <v/>
      </c>
      <c r="G325" s="122" t="str">
        <f t="shared" si="18"/>
        <v/>
      </c>
    </row>
    <row r="326" spans="1:7">
      <c r="A326" s="108" t="s">
        <v>844</v>
      </c>
      <c r="B326" s="108" t="s">
        <v>735</v>
      </c>
      <c r="C326" s="108" t="s">
        <v>1345</v>
      </c>
      <c r="D326" s="108" t="s">
        <v>1345</v>
      </c>
      <c r="F326" s="521" t="str">
        <f t="shared" si="17"/>
        <v/>
      </c>
      <c r="G326" s="122" t="str">
        <f t="shared" si="18"/>
        <v/>
      </c>
    </row>
    <row r="327" spans="1:7">
      <c r="A327" s="108" t="s">
        <v>845</v>
      </c>
      <c r="B327" s="108" t="s">
        <v>737</v>
      </c>
      <c r="C327" s="108" t="s">
        <v>1345</v>
      </c>
      <c r="D327" s="108" t="s">
        <v>1345</v>
      </c>
      <c r="F327" s="521" t="str">
        <f t="shared" si="17"/>
        <v/>
      </c>
      <c r="G327" s="122" t="str">
        <f t="shared" si="18"/>
        <v/>
      </c>
    </row>
    <row r="328" spans="1:7">
      <c r="A328" s="108" t="s">
        <v>846</v>
      </c>
      <c r="B328" s="138" t="s">
        <v>97</v>
      </c>
      <c r="C328" s="108">
        <f>SUM(C320:C327)</f>
        <v>0</v>
      </c>
      <c r="D328" s="108">
        <f>SUM(D320:D327)</f>
        <v>0</v>
      </c>
      <c r="F328" s="142">
        <f>SUM(F320:F327)</f>
        <v>0</v>
      </c>
      <c r="G328" s="142">
        <f>SUM(G320:G327)</f>
        <v>0</v>
      </c>
    </row>
    <row r="329" spans="1:7" outlineLevel="1">
      <c r="A329" s="108" t="s">
        <v>847</v>
      </c>
      <c r="B329" s="125" t="s">
        <v>740</v>
      </c>
      <c r="F329" s="521" t="str">
        <f t="shared" si="17"/>
        <v/>
      </c>
      <c r="G329" s="122" t="str">
        <f t="shared" si="18"/>
        <v/>
      </c>
    </row>
    <row r="330" spans="1:7" outlineLevel="1">
      <c r="A330" s="108" t="s">
        <v>848</v>
      </c>
      <c r="B330" s="125" t="s">
        <v>742</v>
      </c>
      <c r="F330" s="521" t="str">
        <f t="shared" si="17"/>
        <v/>
      </c>
      <c r="G330" s="122" t="str">
        <f t="shared" si="18"/>
        <v/>
      </c>
    </row>
    <row r="331" spans="1:7" outlineLevel="1">
      <c r="A331" s="108" t="s">
        <v>849</v>
      </c>
      <c r="B331" s="125" t="s">
        <v>744</v>
      </c>
      <c r="F331" s="521" t="str">
        <f t="shared" si="17"/>
        <v/>
      </c>
      <c r="G331" s="122" t="str">
        <f t="shared" si="18"/>
        <v/>
      </c>
    </row>
    <row r="332" spans="1:7" outlineLevel="1">
      <c r="A332" s="108" t="s">
        <v>850</v>
      </c>
      <c r="B332" s="125" t="s">
        <v>746</v>
      </c>
      <c r="F332" s="521" t="str">
        <f t="shared" si="17"/>
        <v/>
      </c>
      <c r="G332" s="122" t="str">
        <f t="shared" si="18"/>
        <v/>
      </c>
    </row>
    <row r="333" spans="1:7" outlineLevel="1">
      <c r="A333" s="108" t="s">
        <v>851</v>
      </c>
      <c r="B333" s="125" t="s">
        <v>748</v>
      </c>
      <c r="F333" s="521" t="str">
        <f t="shared" si="17"/>
        <v/>
      </c>
      <c r="G333" s="122" t="str">
        <f t="shared" si="18"/>
        <v/>
      </c>
    </row>
    <row r="334" spans="1:7" outlineLevel="1">
      <c r="A334" s="108" t="s">
        <v>852</v>
      </c>
      <c r="B334" s="125" t="s">
        <v>750</v>
      </c>
      <c r="F334" s="521" t="str">
        <f t="shared" si="17"/>
        <v/>
      </c>
      <c r="G334" s="122" t="str">
        <f t="shared" si="18"/>
        <v/>
      </c>
    </row>
    <row r="335" spans="1:7" outlineLevel="1">
      <c r="A335" s="108" t="s">
        <v>853</v>
      </c>
      <c r="B335" s="125"/>
      <c r="F335" s="521"/>
      <c r="G335" s="122"/>
    </row>
    <row r="336" spans="1:7" outlineLevel="1">
      <c r="A336" s="108" t="s">
        <v>854</v>
      </c>
      <c r="B336" s="125"/>
      <c r="F336" s="521"/>
      <c r="G336" s="122"/>
    </row>
    <row r="337" spans="1:7" outlineLevel="1">
      <c r="A337" s="108" t="s">
        <v>855</v>
      </c>
      <c r="B337" s="125"/>
      <c r="F337" s="142"/>
      <c r="G337" s="124"/>
    </row>
    <row r="338" spans="1:7" ht="15" customHeight="1">
      <c r="A338" s="119"/>
      <c r="B338" s="120" t="s">
        <v>856</v>
      </c>
      <c r="C338" s="119" t="s">
        <v>687</v>
      </c>
      <c r="D338" s="119" t="s">
        <v>688</v>
      </c>
      <c r="E338" s="119"/>
      <c r="F338" s="526" t="s">
        <v>516</v>
      </c>
      <c r="G338" s="119" t="s">
        <v>689</v>
      </c>
    </row>
    <row r="339" spans="1:7">
      <c r="A339" s="108" t="s">
        <v>857</v>
      </c>
      <c r="B339" s="108" t="s">
        <v>720</v>
      </c>
      <c r="C339" s="108" t="s">
        <v>1345</v>
      </c>
      <c r="F339" s="527"/>
      <c r="G339" s="108"/>
    </row>
    <row r="340" spans="1:7">
      <c r="F340" s="527"/>
      <c r="G340" s="108"/>
    </row>
    <row r="341" spans="1:7">
      <c r="B341" s="129" t="s">
        <v>721</v>
      </c>
      <c r="F341" s="527"/>
      <c r="G341" s="108"/>
    </row>
    <row r="342" spans="1:7">
      <c r="A342" s="108" t="s">
        <v>858</v>
      </c>
      <c r="B342" s="108" t="s">
        <v>723</v>
      </c>
      <c r="C342" s="108" t="s">
        <v>1345</v>
      </c>
      <c r="D342" s="108" t="s">
        <v>1345</v>
      </c>
      <c r="F342" s="521" t="str">
        <f>IF($C$350=0,"",IF(C342="[Mark as ND1 if not relevant]","",C342/$C$350))</f>
        <v/>
      </c>
      <c r="G342" s="122" t="str">
        <f>IF($D$350=0,"",IF(D342="[Mark as ND1 if not relevant]","",D342/$D$350))</f>
        <v/>
      </c>
    </row>
    <row r="343" spans="1:7">
      <c r="A343" s="108" t="s">
        <v>859</v>
      </c>
      <c r="B343" s="108" t="s">
        <v>725</v>
      </c>
      <c r="C343" s="108" t="s">
        <v>1345</v>
      </c>
      <c r="D343" s="108" t="s">
        <v>1345</v>
      </c>
      <c r="F343" s="521" t="str">
        <f t="shared" ref="F343:F349" si="19">IF($C$350=0,"",IF(C343="[Mark as ND1 if not relevant]","",C343/$C$350))</f>
        <v/>
      </c>
      <c r="G343" s="122" t="str">
        <f t="shared" ref="G343:G349" si="20">IF($D$350=0,"",IF(D343="[Mark as ND1 if not relevant]","",D343/$D$350))</f>
        <v/>
      </c>
    </row>
    <row r="344" spans="1:7">
      <c r="A344" s="108" t="s">
        <v>860</v>
      </c>
      <c r="B344" s="108" t="s">
        <v>727</v>
      </c>
      <c r="C344" s="108" t="s">
        <v>1345</v>
      </c>
      <c r="D344" s="108" t="s">
        <v>1345</v>
      </c>
      <c r="F344" s="521" t="str">
        <f t="shared" si="19"/>
        <v/>
      </c>
      <c r="G344" s="122" t="str">
        <f t="shared" si="20"/>
        <v/>
      </c>
    </row>
    <row r="345" spans="1:7">
      <c r="A345" s="108" t="s">
        <v>861</v>
      </c>
      <c r="B345" s="108" t="s">
        <v>729</v>
      </c>
      <c r="C345" s="108" t="s">
        <v>1345</v>
      </c>
      <c r="D345" s="108" t="s">
        <v>1345</v>
      </c>
      <c r="F345" s="521" t="str">
        <f t="shared" si="19"/>
        <v/>
      </c>
      <c r="G345" s="122" t="str">
        <f t="shared" si="20"/>
        <v/>
      </c>
    </row>
    <row r="346" spans="1:7">
      <c r="A346" s="108" t="s">
        <v>862</v>
      </c>
      <c r="B346" s="108" t="s">
        <v>731</v>
      </c>
      <c r="C346" s="108" t="s">
        <v>1345</v>
      </c>
      <c r="D346" s="108" t="s">
        <v>1345</v>
      </c>
      <c r="F346" s="521" t="str">
        <f t="shared" si="19"/>
        <v/>
      </c>
      <c r="G346" s="122" t="str">
        <f t="shared" si="20"/>
        <v/>
      </c>
    </row>
    <row r="347" spans="1:7">
      <c r="A347" s="108" t="s">
        <v>863</v>
      </c>
      <c r="B347" s="108" t="s">
        <v>733</v>
      </c>
      <c r="C347" s="108" t="s">
        <v>1345</v>
      </c>
      <c r="D347" s="108" t="s">
        <v>1345</v>
      </c>
      <c r="F347" s="521" t="str">
        <f t="shared" si="19"/>
        <v/>
      </c>
      <c r="G347" s="122" t="str">
        <f t="shared" si="20"/>
        <v/>
      </c>
    </row>
    <row r="348" spans="1:7">
      <c r="A348" s="108" t="s">
        <v>864</v>
      </c>
      <c r="B348" s="108" t="s">
        <v>735</v>
      </c>
      <c r="C348" s="108" t="s">
        <v>1345</v>
      </c>
      <c r="D348" s="108" t="s">
        <v>1345</v>
      </c>
      <c r="F348" s="521" t="str">
        <f t="shared" si="19"/>
        <v/>
      </c>
      <c r="G348" s="122" t="str">
        <f t="shared" si="20"/>
        <v/>
      </c>
    </row>
    <row r="349" spans="1:7">
      <c r="A349" s="108" t="s">
        <v>865</v>
      </c>
      <c r="B349" s="108" t="s">
        <v>737</v>
      </c>
      <c r="C349" s="108" t="s">
        <v>1345</v>
      </c>
      <c r="D349" s="108" t="s">
        <v>1345</v>
      </c>
      <c r="F349" s="521" t="str">
        <f t="shared" si="19"/>
        <v/>
      </c>
      <c r="G349" s="122" t="str">
        <f t="shared" si="20"/>
        <v/>
      </c>
    </row>
    <row r="350" spans="1:7">
      <c r="A350" s="108" t="s">
        <v>866</v>
      </c>
      <c r="B350" s="138" t="s">
        <v>97</v>
      </c>
      <c r="C350" s="108">
        <f>SUM(C342:C349)</f>
        <v>0</v>
      </c>
      <c r="D350" s="108">
        <f>SUM(D342:D349)</f>
        <v>0</v>
      </c>
      <c r="F350" s="142">
        <f>SUM(F342:F349)</f>
        <v>0</v>
      </c>
      <c r="G350" s="142">
        <f>SUM(G342:G349)</f>
        <v>0</v>
      </c>
    </row>
    <row r="351" spans="1:7" outlineLevel="1">
      <c r="A351" s="108" t="s">
        <v>867</v>
      </c>
      <c r="B351" s="125" t="s">
        <v>740</v>
      </c>
      <c r="F351" s="521" t="str">
        <f t="shared" ref="F351:F356" si="21">IF($C$350=0,"",IF(C351="[for completion]","",C351/$C$350))</f>
        <v/>
      </c>
      <c r="G351" s="122" t="str">
        <f t="shared" ref="G351:G356" si="22">IF($D$350=0,"",IF(D351="[for completion]","",D351/$D$350))</f>
        <v/>
      </c>
    </row>
    <row r="352" spans="1:7" outlineLevel="1">
      <c r="A352" s="108" t="s">
        <v>868</v>
      </c>
      <c r="B352" s="125" t="s">
        <v>742</v>
      </c>
      <c r="F352" s="521" t="str">
        <f t="shared" si="21"/>
        <v/>
      </c>
      <c r="G352" s="122" t="str">
        <f t="shared" si="22"/>
        <v/>
      </c>
    </row>
    <row r="353" spans="1:7" outlineLevel="1">
      <c r="A353" s="108" t="s">
        <v>869</v>
      </c>
      <c r="B353" s="125" t="s">
        <v>744</v>
      </c>
      <c r="F353" s="521" t="str">
        <f t="shared" si="21"/>
        <v/>
      </c>
      <c r="G353" s="122" t="str">
        <f t="shared" si="22"/>
        <v/>
      </c>
    </row>
    <row r="354" spans="1:7" outlineLevel="1">
      <c r="A354" s="108" t="s">
        <v>870</v>
      </c>
      <c r="B354" s="125" t="s">
        <v>746</v>
      </c>
      <c r="F354" s="521" t="str">
        <f t="shared" si="21"/>
        <v/>
      </c>
      <c r="G354" s="122" t="str">
        <f t="shared" si="22"/>
        <v/>
      </c>
    </row>
    <row r="355" spans="1:7" outlineLevel="1">
      <c r="A355" s="108" t="s">
        <v>871</v>
      </c>
      <c r="B355" s="125" t="s">
        <v>748</v>
      </c>
      <c r="F355" s="521" t="str">
        <f t="shared" si="21"/>
        <v/>
      </c>
      <c r="G355" s="122" t="str">
        <f t="shared" si="22"/>
        <v/>
      </c>
    </row>
    <row r="356" spans="1:7" outlineLevel="1">
      <c r="A356" s="108" t="s">
        <v>872</v>
      </c>
      <c r="B356" s="125" t="s">
        <v>750</v>
      </c>
      <c r="F356" s="521" t="str">
        <f t="shared" si="21"/>
        <v/>
      </c>
      <c r="G356" s="122" t="str">
        <f t="shared" si="22"/>
        <v/>
      </c>
    </row>
    <row r="357" spans="1:7" outlineLevel="1">
      <c r="A357" s="108" t="s">
        <v>873</v>
      </c>
      <c r="B357" s="125"/>
      <c r="F357" s="521"/>
      <c r="G357" s="122"/>
    </row>
    <row r="358" spans="1:7" outlineLevel="1">
      <c r="A358" s="108" t="s">
        <v>874</v>
      </c>
      <c r="B358" s="125"/>
      <c r="F358" s="521"/>
      <c r="G358" s="122"/>
    </row>
    <row r="359" spans="1:7" outlineLevel="1">
      <c r="A359" s="108" t="s">
        <v>875</v>
      </c>
      <c r="B359" s="125"/>
      <c r="F359" s="521"/>
      <c r="G359" s="124"/>
    </row>
    <row r="360" spans="1:7" ht="15" customHeight="1">
      <c r="A360" s="119"/>
      <c r="B360" s="120" t="s">
        <v>876</v>
      </c>
      <c r="C360" s="119" t="s">
        <v>877</v>
      </c>
      <c r="D360" s="119"/>
      <c r="E360" s="119"/>
      <c r="F360" s="526"/>
      <c r="G360" s="121"/>
    </row>
    <row r="361" spans="1:7">
      <c r="A361" s="108" t="s">
        <v>878</v>
      </c>
      <c r="B361" s="129" t="s">
        <v>879</v>
      </c>
      <c r="C361" s="108" t="s">
        <v>1345</v>
      </c>
      <c r="F361" s="527"/>
      <c r="G361" s="108"/>
    </row>
    <row r="362" spans="1:7">
      <c r="A362" s="108" t="s">
        <v>880</v>
      </c>
      <c r="B362" s="129" t="s">
        <v>881</v>
      </c>
      <c r="C362" s="108" t="s">
        <v>1345</v>
      </c>
      <c r="F362" s="527"/>
      <c r="G362" s="108"/>
    </row>
    <row r="363" spans="1:7">
      <c r="A363" s="108" t="s">
        <v>882</v>
      </c>
      <c r="B363" s="129" t="s">
        <v>883</v>
      </c>
      <c r="C363" s="108" t="s">
        <v>1345</v>
      </c>
      <c r="F363" s="527"/>
      <c r="G363" s="108"/>
    </row>
    <row r="364" spans="1:7">
      <c r="A364" s="108" t="s">
        <v>884</v>
      </c>
      <c r="B364" s="129" t="s">
        <v>885</v>
      </c>
      <c r="C364" s="108" t="s">
        <v>1345</v>
      </c>
      <c r="F364" s="527"/>
      <c r="G364" s="108"/>
    </row>
    <row r="365" spans="1:7">
      <c r="A365" s="108" t="s">
        <v>886</v>
      </c>
      <c r="B365" s="129" t="s">
        <v>887</v>
      </c>
      <c r="C365" s="108" t="s">
        <v>1345</v>
      </c>
      <c r="F365" s="527"/>
      <c r="G365" s="108"/>
    </row>
    <row r="366" spans="1:7">
      <c r="A366" s="108" t="s">
        <v>888</v>
      </c>
      <c r="B366" s="129" t="s">
        <v>889</v>
      </c>
      <c r="C366" s="108" t="s">
        <v>1345</v>
      </c>
      <c r="F366" s="527"/>
      <c r="G366" s="108"/>
    </row>
    <row r="367" spans="1:7">
      <c r="A367" s="108" t="s">
        <v>890</v>
      </c>
      <c r="B367" s="129" t="s">
        <v>891</v>
      </c>
      <c r="C367" s="108" t="s">
        <v>1345</v>
      </c>
      <c r="F367" s="527"/>
      <c r="G367" s="108"/>
    </row>
    <row r="368" spans="1:7">
      <c r="A368" s="108" t="s">
        <v>892</v>
      </c>
      <c r="B368" s="129" t="s">
        <v>893</v>
      </c>
      <c r="C368" s="108" t="s">
        <v>1345</v>
      </c>
      <c r="F368" s="527"/>
      <c r="G368" s="108"/>
    </row>
    <row r="369" spans="1:7">
      <c r="A369" s="108" t="s">
        <v>894</v>
      </c>
      <c r="B369" s="129" t="s">
        <v>895</v>
      </c>
      <c r="C369" s="108" t="s">
        <v>1345</v>
      </c>
      <c r="F369" s="527"/>
      <c r="G369" s="108"/>
    </row>
    <row r="370" spans="1:7">
      <c r="A370" s="108" t="s">
        <v>896</v>
      </c>
      <c r="B370" s="129" t="s">
        <v>95</v>
      </c>
      <c r="C370" s="108" t="s">
        <v>1345</v>
      </c>
      <c r="F370" s="527"/>
      <c r="G370" s="108"/>
    </row>
    <row r="371" spans="1:7" outlineLevel="1">
      <c r="A371" s="108" t="s">
        <v>897</v>
      </c>
      <c r="B371" s="125" t="s">
        <v>898</v>
      </c>
      <c r="C371" s="142"/>
      <c r="F371" s="527"/>
      <c r="G371" s="108"/>
    </row>
    <row r="372" spans="1:7" outlineLevel="1">
      <c r="A372" s="108" t="s">
        <v>899</v>
      </c>
      <c r="B372" s="125" t="s">
        <v>99</v>
      </c>
      <c r="C372" s="142"/>
      <c r="F372" s="527"/>
      <c r="G372" s="108"/>
    </row>
    <row r="373" spans="1:7" outlineLevel="1">
      <c r="A373" s="108" t="s">
        <v>900</v>
      </c>
      <c r="B373" s="125" t="s">
        <v>99</v>
      </c>
      <c r="C373" s="142"/>
      <c r="F373" s="527"/>
      <c r="G373" s="108"/>
    </row>
    <row r="374" spans="1:7" outlineLevel="1">
      <c r="A374" s="108" t="s">
        <v>901</v>
      </c>
      <c r="B374" s="125" t="s">
        <v>99</v>
      </c>
      <c r="C374" s="142"/>
      <c r="F374" s="527"/>
      <c r="G374" s="108"/>
    </row>
    <row r="375" spans="1:7" outlineLevel="1">
      <c r="A375" s="108" t="s">
        <v>902</v>
      </c>
      <c r="B375" s="125" t="s">
        <v>99</v>
      </c>
      <c r="C375" s="142"/>
      <c r="F375" s="527"/>
      <c r="G375" s="108"/>
    </row>
    <row r="376" spans="1:7" outlineLevel="1">
      <c r="A376" s="108" t="s">
        <v>903</v>
      </c>
      <c r="B376" s="125" t="s">
        <v>99</v>
      </c>
      <c r="C376" s="142"/>
      <c r="F376" s="527"/>
      <c r="G376" s="108"/>
    </row>
    <row r="377" spans="1:7" outlineLevel="1">
      <c r="A377" s="108" t="s">
        <v>904</v>
      </c>
      <c r="B377" s="125" t="s">
        <v>99</v>
      </c>
      <c r="C377" s="142"/>
      <c r="G377" s="108"/>
    </row>
    <row r="378" spans="1:7" outlineLevel="1">
      <c r="A378" s="108" t="s">
        <v>905</v>
      </c>
      <c r="B378" s="125" t="s">
        <v>99</v>
      </c>
      <c r="C378" s="142"/>
      <c r="G378" s="108"/>
    </row>
    <row r="379" spans="1:7" outlineLevel="1">
      <c r="A379" s="108" t="s">
        <v>906</v>
      </c>
      <c r="B379" s="125" t="s">
        <v>99</v>
      </c>
      <c r="C379" s="142"/>
      <c r="G379" s="108"/>
    </row>
    <row r="380" spans="1:7" outlineLevel="1">
      <c r="A380" s="108" t="s">
        <v>907</v>
      </c>
      <c r="B380" s="125" t="s">
        <v>99</v>
      </c>
      <c r="C380" s="142"/>
      <c r="G380" s="108"/>
    </row>
    <row r="381" spans="1:7" outlineLevel="1">
      <c r="A381" s="108" t="s">
        <v>908</v>
      </c>
      <c r="B381" s="125" t="s">
        <v>99</v>
      </c>
      <c r="C381" s="142"/>
      <c r="G381" s="108"/>
    </row>
    <row r="382" spans="1:7" outlineLevel="1">
      <c r="A382" s="108" t="s">
        <v>909</v>
      </c>
      <c r="B382" s="125" t="s">
        <v>99</v>
      </c>
      <c r="C382" s="142"/>
    </row>
    <row r="383" spans="1:7" outlineLevel="1">
      <c r="A383" s="108" t="s">
        <v>910</v>
      </c>
      <c r="B383" s="125" t="s">
        <v>99</v>
      </c>
      <c r="C383" s="142"/>
    </row>
    <row r="384" spans="1:7" outlineLevel="1">
      <c r="A384" s="108" t="s">
        <v>911</v>
      </c>
      <c r="B384" s="125" t="s">
        <v>99</v>
      </c>
      <c r="C384" s="142"/>
    </row>
    <row r="385" spans="1:3" outlineLevel="1">
      <c r="A385" s="108" t="s">
        <v>912</v>
      </c>
      <c r="B385" s="125" t="s">
        <v>99</v>
      </c>
      <c r="C385" s="142"/>
    </row>
    <row r="386" spans="1:3" outlineLevel="1">
      <c r="A386" s="108" t="s">
        <v>913</v>
      </c>
      <c r="B386" s="125" t="s">
        <v>99</v>
      </c>
      <c r="C386" s="142"/>
    </row>
    <row r="387" spans="1:3" outlineLevel="1">
      <c r="A387" s="108" t="s">
        <v>914</v>
      </c>
      <c r="B387" s="125" t="s">
        <v>99</v>
      </c>
      <c r="C387" s="142"/>
    </row>
    <row r="388" spans="1:3">
      <c r="C388" s="142"/>
    </row>
    <row r="389" spans="1:3">
      <c r="C389" s="142"/>
    </row>
    <row r="390" spans="1:3">
      <c r="C390" s="142"/>
    </row>
    <row r="391" spans="1:3">
      <c r="C391" s="142"/>
    </row>
    <row r="392" spans="1:3">
      <c r="C392" s="142"/>
    </row>
    <row r="393" spans="1:3">
      <c r="C393" s="142"/>
    </row>
  </sheetData>
  <sheetProtection algorithmName="SHA-512" hashValue="mPm7ZwaEqok99qNuAfZevozztCvExyp/FcG7UannAbpE5jEPgiy36SA49KxPBBLxnWGNa7oafsC7CMTKyOaXPg==" saltValue="Nc1ivatUTWtUgBvKQcvWrQ==" spinCount="100000" sheet="1" formatCells="0" formatColumns="0" formatRows="0" insertHyperlinks="0" sort="0" autoFilter="0" pivotTables="0"/>
  <protectedRanges>
    <protectedRange sqref="C288:D288 F288:G288 B291:D314 C317:D317 F317:G317 C320:D327 B329:D337 F329:G337 C339:D339 F339:G339 C342:D349 B351:D359 F351:G359 B371:B387 C361:D387 F361:G387" name="Mortgage Assets III"/>
    <protectedRange sqref="C150:D158 F150:F158 B153:B158 B163:B168 C160:D168 F160:F168 B175:B178 C170:D178 F170:F178 B181:B184 C180:D184 F180:F184 C187:D187 F187:G187 B190:D213 C216:D216" name="Mortgage Assets II"/>
    <protectedRange sqref="C216:D216 C219:D226 B228:D236 F228:G236 C238:D238 F238:G238 C241:D248 B250:D258 F250:G258 C260:C264 B265:C275 B280:C285 C277:C279 F277:G285 F260:G275 D260:D275 D277:D285 C288:D288" name="Mortgage Asset IV"/>
    <protectedRange sqref="C3 C12:C14 B16:D26 F16:F26 B29:D34 C28:D28 F28:F34 B37:B42 C36:D42 F36:F42 C45:D72 F45:F72 C74:D76 F74:F76 C78:D87 B88:D97 F78:F97 B99:D148 F99:F148 B163:B168" name="Mortgage Asset I"/>
  </protectedRanges>
  <hyperlinks>
    <hyperlink ref="B6" location="'B1. HTT Mortgage Assets'!B10" display="7. Mortgage Assets"/>
    <hyperlink ref="B7" location="'B1. HTT Mortgage Assets'!B166" display="7.A Residential Cover Pool"/>
    <hyperlink ref="B8" location="'B1. HTT Mortgage Assets'!B267" display="7.B Commercial Cover Pool"/>
    <hyperlink ref="B149" location="'2. Harmonised Glossary'!A9" display="Breakdown by Interest Rate"/>
    <hyperlink ref="B179" location="'2. Harmonised Glossary'!A14" display="Non-Performing Loans (NPLs)"/>
    <hyperlink ref="B11" location="'2. Harmonised Glossary'!A12" display="Property Type Information"/>
    <hyperlink ref="B215" location="'2. Harmonised Glossary'!A288" display="Loan to Value (LTV) Information - Un-indexed"/>
    <hyperlink ref="B237" location="'2. Harmonised Glossary'!A11" display="Loan to Value (LTV) Information - Indexed"/>
    <hyperlink ref="B316" location="'2. Harmonised Glossary'!A11" display="Loan to Value (LTV) Information - Un-indexed"/>
    <hyperlink ref="B338"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N179"/>
  <sheetViews>
    <sheetView zoomScale="80" zoomScaleNormal="80" workbookViewId="0"/>
  </sheetViews>
  <sheetFormatPr baseColWidth="10" defaultColWidth="8.85546875" defaultRowHeight="15" outlineLevelRow="1"/>
  <cols>
    <col min="1" max="1" width="12.140625" style="25" customWidth="1"/>
    <col min="2" max="2" width="60.7109375" style="25" customWidth="1"/>
    <col min="3" max="4" width="40.7109375" style="25" customWidth="1"/>
    <col min="5" max="5" width="7.28515625" style="25" customWidth="1"/>
    <col min="6" max="6" width="40.7109375" style="25" customWidth="1"/>
    <col min="7" max="7" width="40.7109375" style="23" customWidth="1"/>
    <col min="8" max="8" width="7.28515625" style="25" customWidth="1"/>
    <col min="9" max="9" width="71.85546875"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4" ht="31.5">
      <c r="A1" s="148" t="s">
        <v>915</v>
      </c>
      <c r="B1" s="148"/>
      <c r="C1" s="23"/>
      <c r="D1" s="23"/>
      <c r="E1" s="23"/>
      <c r="F1" s="156" t="s">
        <v>1676</v>
      </c>
      <c r="H1" s="23"/>
      <c r="I1" s="22"/>
      <c r="J1" s="23"/>
      <c r="K1" s="23"/>
      <c r="L1" s="23"/>
      <c r="M1" s="23"/>
    </row>
    <row r="2" spans="1:14" ht="15.75" thickBot="1">
      <c r="A2" s="23"/>
      <c r="B2" s="23"/>
      <c r="C2" s="23"/>
      <c r="D2" s="23"/>
      <c r="E2" s="23"/>
      <c r="F2" s="23"/>
      <c r="H2"/>
      <c r="L2" s="23"/>
      <c r="M2" s="23"/>
    </row>
    <row r="3" spans="1:14" ht="19.5" thickBot="1">
      <c r="A3" s="26"/>
      <c r="B3" s="27" t="s">
        <v>22</v>
      </c>
      <c r="C3" s="28" t="s">
        <v>163</v>
      </c>
      <c r="D3" s="26"/>
      <c r="E3" s="26"/>
      <c r="F3" s="26"/>
      <c r="G3" s="26"/>
      <c r="H3"/>
      <c r="L3" s="23"/>
      <c r="M3" s="23"/>
    </row>
    <row r="4" spans="1:14" ht="15.75" thickBot="1">
      <c r="H4"/>
      <c r="L4" s="23"/>
      <c r="M4" s="23"/>
    </row>
    <row r="5" spans="1:14" ht="18.75">
      <c r="B5" s="30" t="s">
        <v>916</v>
      </c>
      <c r="C5" s="29"/>
      <c r="E5" s="31"/>
      <c r="F5" s="31"/>
      <c r="H5"/>
      <c r="L5" s="23"/>
      <c r="M5" s="23"/>
    </row>
    <row r="6" spans="1:14" ht="15.75" thickBot="1">
      <c r="B6" s="34" t="s">
        <v>917</v>
      </c>
      <c r="H6"/>
      <c r="L6" s="23"/>
      <c r="M6" s="23"/>
    </row>
    <row r="7" spans="1:14" s="76" customFormat="1">
      <c r="A7" s="25"/>
      <c r="B7" s="49"/>
      <c r="C7" s="25"/>
      <c r="D7" s="25"/>
      <c r="E7" s="25"/>
      <c r="F7" s="25"/>
      <c r="G7" s="23"/>
      <c r="H7"/>
      <c r="I7" s="25"/>
      <c r="J7" s="25"/>
      <c r="K7" s="25"/>
      <c r="L7" s="23"/>
      <c r="M7" s="23"/>
      <c r="N7" s="23"/>
    </row>
    <row r="8" spans="1:14" ht="37.5">
      <c r="A8" s="36" t="s">
        <v>31</v>
      </c>
      <c r="B8" s="36" t="s">
        <v>917</v>
      </c>
      <c r="C8" s="37"/>
      <c r="D8" s="37"/>
      <c r="E8" s="37"/>
      <c r="F8" s="37"/>
      <c r="G8" s="38"/>
      <c r="H8"/>
      <c r="I8" s="42"/>
      <c r="J8" s="31"/>
      <c r="K8" s="31"/>
      <c r="L8" s="31"/>
      <c r="M8" s="31"/>
    </row>
    <row r="9" spans="1:14" ht="15" customHeight="1">
      <c r="A9" s="44"/>
      <c r="B9" s="45" t="s">
        <v>918</v>
      </c>
      <c r="C9" s="44"/>
      <c r="D9" s="44"/>
      <c r="E9" s="44"/>
      <c r="F9" s="47"/>
      <c r="G9" s="47"/>
      <c r="H9"/>
      <c r="I9" s="42"/>
      <c r="J9" s="39"/>
      <c r="K9" s="39"/>
      <c r="L9" s="39"/>
      <c r="M9" s="58"/>
      <c r="N9" s="58"/>
    </row>
    <row r="10" spans="1:14">
      <c r="A10" s="25" t="s">
        <v>919</v>
      </c>
      <c r="B10" s="25" t="s">
        <v>920</v>
      </c>
      <c r="C10" s="152" t="s">
        <v>1345</v>
      </c>
      <c r="E10" s="42"/>
      <c r="F10" s="42"/>
      <c r="H10"/>
      <c r="I10" s="42"/>
      <c r="L10" s="42"/>
      <c r="M10" s="42"/>
    </row>
    <row r="11" spans="1:14" outlineLevel="1">
      <c r="A11" s="25" t="s">
        <v>921</v>
      </c>
      <c r="B11" s="54" t="s">
        <v>507</v>
      </c>
      <c r="E11" s="42"/>
      <c r="F11" s="42"/>
      <c r="H11"/>
      <c r="I11" s="42"/>
      <c r="L11" s="42"/>
      <c r="M11" s="42"/>
    </row>
    <row r="12" spans="1:14" outlineLevel="1">
      <c r="A12" s="25" t="s">
        <v>922</v>
      </c>
      <c r="B12" s="54" t="s">
        <v>509</v>
      </c>
      <c r="E12" s="42"/>
      <c r="F12" s="42"/>
      <c r="H12"/>
      <c r="I12" s="42"/>
      <c r="L12" s="42"/>
      <c r="M12" s="42"/>
    </row>
    <row r="13" spans="1:14" outlineLevel="1">
      <c r="A13" s="25" t="s">
        <v>923</v>
      </c>
      <c r="E13" s="42"/>
      <c r="F13" s="42"/>
      <c r="H13"/>
      <c r="I13" s="42"/>
      <c r="L13" s="42"/>
      <c r="M13" s="42"/>
    </row>
    <row r="14" spans="1:14" outlineLevel="1">
      <c r="A14" s="25" t="s">
        <v>924</v>
      </c>
      <c r="E14" s="42"/>
      <c r="F14" s="42"/>
      <c r="H14"/>
      <c r="I14" s="42"/>
      <c r="L14" s="42"/>
      <c r="M14" s="42"/>
    </row>
    <row r="15" spans="1:14" outlineLevel="1">
      <c r="A15" s="25" t="s">
        <v>925</v>
      </c>
      <c r="E15" s="42"/>
      <c r="F15" s="42"/>
      <c r="H15"/>
      <c r="I15" s="42"/>
      <c r="L15" s="42"/>
      <c r="M15" s="42"/>
    </row>
    <row r="16" spans="1:14" outlineLevel="1">
      <c r="A16" s="25" t="s">
        <v>926</v>
      </c>
      <c r="E16" s="42"/>
      <c r="F16" s="42"/>
      <c r="H16"/>
      <c r="I16" s="42"/>
      <c r="L16" s="42"/>
      <c r="M16" s="42"/>
    </row>
    <row r="17" spans="1:14" outlineLevel="1">
      <c r="A17" s="25" t="s">
        <v>927</v>
      </c>
      <c r="E17" s="42"/>
      <c r="F17" s="42"/>
      <c r="H17"/>
      <c r="I17" s="42"/>
      <c r="L17" s="42"/>
      <c r="M17" s="42"/>
    </row>
    <row r="18" spans="1:14">
      <c r="A18" s="44"/>
      <c r="B18" s="44" t="s">
        <v>928</v>
      </c>
      <c r="C18" s="44" t="s">
        <v>687</v>
      </c>
      <c r="D18" s="44" t="s">
        <v>929</v>
      </c>
      <c r="E18" s="44"/>
      <c r="F18" s="44" t="s">
        <v>930</v>
      </c>
      <c r="G18" s="44" t="s">
        <v>931</v>
      </c>
      <c r="H18"/>
      <c r="I18" s="75"/>
      <c r="J18" s="39"/>
      <c r="K18" s="39"/>
      <c r="L18" s="31"/>
      <c r="M18" s="39"/>
      <c r="N18" s="39"/>
    </row>
    <row r="19" spans="1:14">
      <c r="A19" s="25" t="s">
        <v>932</v>
      </c>
      <c r="B19" s="25" t="s">
        <v>933</v>
      </c>
      <c r="C19" s="151" t="s">
        <v>1345</v>
      </c>
      <c r="D19" s="39"/>
      <c r="E19" s="39"/>
      <c r="F19" s="58"/>
      <c r="G19" s="58"/>
      <c r="H19"/>
      <c r="I19" s="42"/>
      <c r="L19" s="39"/>
      <c r="M19" s="58"/>
      <c r="N19" s="58"/>
    </row>
    <row r="20" spans="1:14">
      <c r="A20" s="39"/>
      <c r="B20" s="75"/>
      <c r="C20" s="39"/>
      <c r="D20" s="39"/>
      <c r="E20" s="39"/>
      <c r="F20" s="58"/>
      <c r="G20" s="58"/>
      <c r="H20"/>
      <c r="I20" s="75"/>
      <c r="J20" s="39"/>
      <c r="K20" s="39"/>
      <c r="L20" s="39"/>
      <c r="M20" s="58"/>
      <c r="N20" s="58"/>
    </row>
    <row r="21" spans="1:14">
      <c r="B21" s="25" t="s">
        <v>692</v>
      </c>
      <c r="C21" s="39"/>
      <c r="D21" s="39"/>
      <c r="E21" s="39"/>
      <c r="F21" s="58"/>
      <c r="G21" s="58"/>
      <c r="H21"/>
      <c r="I21" s="42"/>
      <c r="J21" s="39"/>
      <c r="K21" s="39"/>
      <c r="L21" s="39"/>
      <c r="M21" s="58"/>
      <c r="N21" s="58"/>
    </row>
    <row r="22" spans="1:14">
      <c r="A22" s="25" t="s">
        <v>934</v>
      </c>
      <c r="B22" s="42" t="s">
        <v>609</v>
      </c>
      <c r="C22" s="151" t="s">
        <v>1345</v>
      </c>
      <c r="D22" s="152" t="s">
        <v>1345</v>
      </c>
      <c r="E22" s="42"/>
      <c r="F22" s="51" t="str">
        <f>IF($C$37=0,"",IF(C22="[for completion]","",C22/$C$37))</f>
        <v/>
      </c>
      <c r="G22" s="51" t="str">
        <f>IF($D$37=0,"",IF(D22="[for completion]","",D22/$D$37))</f>
        <v/>
      </c>
      <c r="H22"/>
      <c r="I22" s="42"/>
      <c r="L22" s="42"/>
      <c r="M22" s="51"/>
      <c r="N22" s="51"/>
    </row>
    <row r="23" spans="1:14">
      <c r="A23" s="25" t="s">
        <v>935</v>
      </c>
      <c r="B23" s="42" t="s">
        <v>609</v>
      </c>
      <c r="C23" s="163" t="s">
        <v>1345</v>
      </c>
      <c r="D23" s="534" t="s">
        <v>1345</v>
      </c>
      <c r="E23" s="42"/>
      <c r="F23" s="51" t="str">
        <f t="shared" ref="F23:F36" si="0">IF($C$37=0,"",IF(C23="[for completion]","",C23/$C$37))</f>
        <v/>
      </c>
      <c r="G23" s="51" t="str">
        <f t="shared" ref="G23:G36" si="1">IF($D$37=0,"",IF(D23="[for completion]","",D23/$D$37))</f>
        <v/>
      </c>
      <c r="H23"/>
      <c r="I23" s="42"/>
      <c r="L23" s="42"/>
      <c r="M23" s="51"/>
      <c r="N23" s="51"/>
    </row>
    <row r="24" spans="1:14">
      <c r="A24" s="25" t="s">
        <v>936</v>
      </c>
      <c r="B24" s="42" t="s">
        <v>609</v>
      </c>
      <c r="C24" s="163" t="s">
        <v>1345</v>
      </c>
      <c r="D24" s="534" t="s">
        <v>1345</v>
      </c>
      <c r="F24" s="51" t="str">
        <f t="shared" si="0"/>
        <v/>
      </c>
      <c r="G24" s="51" t="str">
        <f t="shared" si="1"/>
        <v/>
      </c>
      <c r="H24"/>
      <c r="I24" s="42"/>
      <c r="M24" s="51"/>
      <c r="N24" s="51"/>
    </row>
    <row r="25" spans="1:14">
      <c r="A25" s="25" t="s">
        <v>937</v>
      </c>
      <c r="B25" s="42" t="s">
        <v>609</v>
      </c>
      <c r="C25" s="163" t="s">
        <v>1345</v>
      </c>
      <c r="D25" s="534" t="s">
        <v>1345</v>
      </c>
      <c r="E25" s="62"/>
      <c r="F25" s="51" t="str">
        <f t="shared" si="0"/>
        <v/>
      </c>
      <c r="G25" s="51" t="str">
        <f t="shared" si="1"/>
        <v/>
      </c>
      <c r="H25"/>
      <c r="I25" s="42"/>
      <c r="L25" s="62"/>
      <c r="M25" s="51"/>
      <c r="N25" s="51"/>
    </row>
    <row r="26" spans="1:14">
      <c r="A26" s="25" t="s">
        <v>938</v>
      </c>
      <c r="B26" s="42" t="s">
        <v>609</v>
      </c>
      <c r="C26" s="163" t="s">
        <v>1345</v>
      </c>
      <c r="D26" s="534" t="s">
        <v>1345</v>
      </c>
      <c r="E26" s="62"/>
      <c r="F26" s="51" t="str">
        <f t="shared" si="0"/>
        <v/>
      </c>
      <c r="G26" s="51" t="str">
        <f t="shared" si="1"/>
        <v/>
      </c>
      <c r="H26"/>
      <c r="I26" s="42"/>
      <c r="L26" s="62"/>
      <c r="M26" s="51"/>
      <c r="N26" s="51"/>
    </row>
    <row r="27" spans="1:14">
      <c r="A27" s="25" t="s">
        <v>939</v>
      </c>
      <c r="B27" s="42" t="s">
        <v>609</v>
      </c>
      <c r="C27" s="163" t="s">
        <v>1345</v>
      </c>
      <c r="D27" s="534" t="s">
        <v>1345</v>
      </c>
      <c r="E27" s="62"/>
      <c r="F27" s="51" t="str">
        <f t="shared" si="0"/>
        <v/>
      </c>
      <c r="G27" s="51" t="str">
        <f t="shared" si="1"/>
        <v/>
      </c>
      <c r="H27"/>
      <c r="I27" s="42"/>
      <c r="L27" s="62"/>
      <c r="M27" s="51"/>
      <c r="N27" s="51"/>
    </row>
    <row r="28" spans="1:14">
      <c r="A28" s="25" t="s">
        <v>940</v>
      </c>
      <c r="B28" s="42" t="s">
        <v>609</v>
      </c>
      <c r="C28" s="163" t="s">
        <v>1345</v>
      </c>
      <c r="D28" s="534" t="s">
        <v>1345</v>
      </c>
      <c r="E28" s="62"/>
      <c r="F28" s="51" t="str">
        <f t="shared" si="0"/>
        <v/>
      </c>
      <c r="G28" s="51" t="str">
        <f t="shared" si="1"/>
        <v/>
      </c>
      <c r="H28"/>
      <c r="I28" s="42"/>
      <c r="L28" s="62"/>
      <c r="M28" s="51"/>
      <c r="N28" s="51"/>
    </row>
    <row r="29" spans="1:14">
      <c r="A29" s="25" t="s">
        <v>941</v>
      </c>
      <c r="B29" s="42" t="s">
        <v>609</v>
      </c>
      <c r="C29" s="163" t="s">
        <v>1345</v>
      </c>
      <c r="D29" s="534" t="s">
        <v>1345</v>
      </c>
      <c r="E29" s="62"/>
      <c r="F29" s="51" t="str">
        <f t="shared" si="0"/>
        <v/>
      </c>
      <c r="G29" s="51" t="str">
        <f t="shared" si="1"/>
        <v/>
      </c>
      <c r="H29"/>
      <c r="I29" s="42"/>
      <c r="L29" s="62"/>
      <c r="M29" s="51"/>
      <c r="N29" s="51"/>
    </row>
    <row r="30" spans="1:14">
      <c r="A30" s="25" t="s">
        <v>942</v>
      </c>
      <c r="B30" s="42" t="s">
        <v>609</v>
      </c>
      <c r="C30" s="163" t="s">
        <v>1345</v>
      </c>
      <c r="D30" s="534" t="s">
        <v>1345</v>
      </c>
      <c r="E30" s="62"/>
      <c r="F30" s="51" t="str">
        <f t="shared" si="0"/>
        <v/>
      </c>
      <c r="G30" s="51" t="str">
        <f t="shared" si="1"/>
        <v/>
      </c>
      <c r="H30"/>
      <c r="I30" s="42"/>
      <c r="L30" s="62"/>
      <c r="M30" s="51"/>
      <c r="N30" s="51"/>
    </row>
    <row r="31" spans="1:14">
      <c r="A31" s="25" t="s">
        <v>943</v>
      </c>
      <c r="B31" s="42" t="s">
        <v>609</v>
      </c>
      <c r="C31" s="163" t="s">
        <v>1345</v>
      </c>
      <c r="D31" s="534" t="s">
        <v>1345</v>
      </c>
      <c r="E31" s="62"/>
      <c r="F31" s="51" t="str">
        <f t="shared" si="0"/>
        <v/>
      </c>
      <c r="G31" s="51" t="str">
        <f t="shared" si="1"/>
        <v/>
      </c>
      <c r="H31"/>
      <c r="I31" s="42"/>
      <c r="L31" s="62"/>
      <c r="M31" s="51"/>
      <c r="N31" s="51"/>
    </row>
    <row r="32" spans="1:14">
      <c r="A32" s="25" t="s">
        <v>944</v>
      </c>
      <c r="B32" s="42" t="s">
        <v>609</v>
      </c>
      <c r="C32" s="163" t="s">
        <v>1345</v>
      </c>
      <c r="D32" s="534" t="s">
        <v>1345</v>
      </c>
      <c r="E32" s="62"/>
      <c r="F32" s="51" t="str">
        <f t="shared" si="0"/>
        <v/>
      </c>
      <c r="G32" s="51" t="str">
        <f t="shared" si="1"/>
        <v/>
      </c>
      <c r="H32"/>
      <c r="I32" s="42"/>
      <c r="L32" s="62"/>
      <c r="M32" s="51"/>
      <c r="N32" s="51"/>
    </row>
    <row r="33" spans="1:14">
      <c r="A33" s="25" t="s">
        <v>945</v>
      </c>
      <c r="B33" s="42" t="s">
        <v>609</v>
      </c>
      <c r="C33" s="163" t="s">
        <v>1345</v>
      </c>
      <c r="D33" s="534" t="s">
        <v>1345</v>
      </c>
      <c r="E33" s="62"/>
      <c r="F33" s="51" t="str">
        <f t="shared" si="0"/>
        <v/>
      </c>
      <c r="G33" s="51" t="str">
        <f t="shared" si="1"/>
        <v/>
      </c>
      <c r="H33"/>
      <c r="I33" s="42"/>
      <c r="L33" s="62"/>
      <c r="M33" s="51"/>
      <c r="N33" s="51"/>
    </row>
    <row r="34" spans="1:14">
      <c r="A34" s="25" t="s">
        <v>946</v>
      </c>
      <c r="B34" s="42" t="s">
        <v>609</v>
      </c>
      <c r="C34" s="163" t="s">
        <v>1345</v>
      </c>
      <c r="D34" s="534" t="s">
        <v>1345</v>
      </c>
      <c r="E34" s="62"/>
      <c r="F34" s="51" t="str">
        <f t="shared" si="0"/>
        <v/>
      </c>
      <c r="G34" s="51" t="str">
        <f t="shared" si="1"/>
        <v/>
      </c>
      <c r="H34"/>
      <c r="I34" s="42"/>
      <c r="L34" s="62"/>
      <c r="M34" s="51"/>
      <c r="N34" s="51"/>
    </row>
    <row r="35" spans="1:14">
      <c r="A35" s="25" t="s">
        <v>947</v>
      </c>
      <c r="B35" s="42" t="s">
        <v>609</v>
      </c>
      <c r="C35" s="163" t="s">
        <v>1345</v>
      </c>
      <c r="D35" s="534" t="s">
        <v>1345</v>
      </c>
      <c r="E35" s="62"/>
      <c r="F35" s="51" t="str">
        <f t="shared" si="0"/>
        <v/>
      </c>
      <c r="G35" s="51" t="str">
        <f t="shared" si="1"/>
        <v/>
      </c>
      <c r="H35"/>
      <c r="I35" s="42"/>
      <c r="L35" s="62"/>
      <c r="M35" s="51"/>
      <c r="N35" s="51"/>
    </row>
    <row r="36" spans="1:14">
      <c r="A36" s="25" t="s">
        <v>948</v>
      </c>
      <c r="B36" s="42" t="s">
        <v>609</v>
      </c>
      <c r="C36" s="163" t="s">
        <v>1345</v>
      </c>
      <c r="D36" s="534" t="s">
        <v>1345</v>
      </c>
      <c r="E36" s="62"/>
      <c r="F36" s="51" t="str">
        <f t="shared" si="0"/>
        <v/>
      </c>
      <c r="G36" s="51" t="str">
        <f t="shared" si="1"/>
        <v/>
      </c>
      <c r="H36"/>
      <c r="I36" s="42"/>
      <c r="L36" s="62"/>
      <c r="M36" s="51"/>
      <c r="N36" s="51"/>
    </row>
    <row r="37" spans="1:14">
      <c r="A37" s="25" t="s">
        <v>949</v>
      </c>
      <c r="B37" s="52" t="s">
        <v>97</v>
      </c>
      <c r="C37" s="153">
        <f>SUM(C22:C36)</f>
        <v>0</v>
      </c>
      <c r="D37" s="50">
        <f>SUM(D22:D36)</f>
        <v>0</v>
      </c>
      <c r="E37" s="62"/>
      <c r="F37" s="53">
        <f>SUM(F22:F36)</f>
        <v>0</v>
      </c>
      <c r="G37" s="53">
        <f>SUM(G22:G36)</f>
        <v>0</v>
      </c>
      <c r="H37"/>
      <c r="I37" s="52"/>
      <c r="J37" s="42"/>
      <c r="K37" s="42"/>
      <c r="L37" s="62"/>
      <c r="M37" s="53"/>
      <c r="N37" s="53"/>
    </row>
    <row r="38" spans="1:14">
      <c r="A38" s="44"/>
      <c r="B38" s="45" t="s">
        <v>950</v>
      </c>
      <c r="C38" s="44" t="s">
        <v>62</v>
      </c>
      <c r="D38" s="44"/>
      <c r="E38" s="46"/>
      <c r="F38" s="44" t="s">
        <v>930</v>
      </c>
      <c r="G38" s="44"/>
      <c r="H38"/>
      <c r="I38" s="75"/>
      <c r="J38" s="39"/>
      <c r="K38" s="39"/>
      <c r="L38" s="31"/>
      <c r="M38" s="39"/>
      <c r="N38" s="39"/>
    </row>
    <row r="39" spans="1:14">
      <c r="A39" s="25" t="s">
        <v>951</v>
      </c>
      <c r="B39" s="42" t="s">
        <v>952</v>
      </c>
      <c r="C39" s="163" t="s">
        <v>1345</v>
      </c>
      <c r="E39" s="77"/>
      <c r="F39" s="51" t="str">
        <f>IF($C$42=0,"",IF(C39="[for completion]","",C39/$C$42))</f>
        <v/>
      </c>
      <c r="G39" s="50"/>
      <c r="H39"/>
      <c r="I39" s="42"/>
      <c r="L39" s="77"/>
      <c r="M39" s="51"/>
      <c r="N39" s="50"/>
    </row>
    <row r="40" spans="1:14">
      <c r="A40" s="25" t="s">
        <v>953</v>
      </c>
      <c r="B40" s="42" t="s">
        <v>954</v>
      </c>
      <c r="C40" s="163" t="s">
        <v>1345</v>
      </c>
      <c r="E40" s="77"/>
      <c r="F40" s="51" t="str">
        <f>IF($C$42=0,"",IF(C40="[for completion]","",C40/$C$42))</f>
        <v/>
      </c>
      <c r="G40" s="50"/>
      <c r="H40"/>
      <c r="I40" s="42"/>
      <c r="L40" s="77"/>
      <c r="M40" s="51"/>
      <c r="N40" s="50"/>
    </row>
    <row r="41" spans="1:14">
      <c r="A41" s="25" t="s">
        <v>955</v>
      </c>
      <c r="B41" s="42" t="s">
        <v>95</v>
      </c>
      <c r="C41" s="163" t="s">
        <v>1345</v>
      </c>
      <c r="E41" s="62"/>
      <c r="F41" s="51" t="str">
        <f>IF($C$42=0,"",IF(C41="[for completion]","",C41/$C$42))</f>
        <v/>
      </c>
      <c r="G41" s="50"/>
      <c r="H41"/>
      <c r="I41" s="42"/>
      <c r="L41" s="62"/>
      <c r="M41" s="51"/>
      <c r="N41" s="50"/>
    </row>
    <row r="42" spans="1:14">
      <c r="A42" s="25" t="s">
        <v>956</v>
      </c>
      <c r="B42" s="52" t="s">
        <v>97</v>
      </c>
      <c r="C42" s="153">
        <f>SUM(C39:C41)</f>
        <v>0</v>
      </c>
      <c r="D42" s="42"/>
      <c r="E42" s="62"/>
      <c r="F42" s="53">
        <f>SUM(F39:F41)</f>
        <v>0</v>
      </c>
      <c r="G42" s="50"/>
      <c r="H42"/>
      <c r="I42" s="42"/>
      <c r="L42" s="62"/>
      <c r="M42" s="51"/>
      <c r="N42" s="50"/>
    </row>
    <row r="43" spans="1:14" outlineLevel="1">
      <c r="A43" s="25" t="s">
        <v>957</v>
      </c>
      <c r="B43" s="52"/>
      <c r="C43" s="42"/>
      <c r="D43" s="42"/>
      <c r="E43" s="62"/>
      <c r="F43" s="53"/>
      <c r="G43" s="50"/>
      <c r="H43"/>
      <c r="I43" s="42"/>
      <c r="L43" s="62"/>
      <c r="M43" s="51"/>
      <c r="N43" s="50"/>
    </row>
    <row r="44" spans="1:14" outlineLevel="1">
      <c r="A44" s="25" t="s">
        <v>958</v>
      </c>
      <c r="B44" s="52"/>
      <c r="C44" s="42"/>
      <c r="D44" s="42"/>
      <c r="E44" s="62"/>
      <c r="F44" s="53"/>
      <c r="G44" s="50"/>
      <c r="H44"/>
      <c r="I44" s="42"/>
      <c r="L44" s="62"/>
      <c r="M44" s="51"/>
      <c r="N44" s="50"/>
    </row>
    <row r="45" spans="1:14" outlineLevel="1">
      <c r="A45" s="25" t="s">
        <v>959</v>
      </c>
      <c r="B45" s="42"/>
      <c r="E45" s="62"/>
      <c r="F45" s="51"/>
      <c r="G45" s="50"/>
      <c r="H45"/>
      <c r="I45" s="42"/>
      <c r="L45" s="62"/>
      <c r="M45" s="51"/>
      <c r="N45" s="50"/>
    </row>
    <row r="46" spans="1:14" outlineLevel="1">
      <c r="A46" s="25" t="s">
        <v>960</v>
      </c>
      <c r="B46" s="42"/>
      <c r="E46" s="62"/>
      <c r="F46" s="51"/>
      <c r="G46" s="50"/>
      <c r="H46"/>
      <c r="I46" s="42"/>
      <c r="L46" s="62"/>
      <c r="M46" s="51"/>
      <c r="N46" s="50"/>
    </row>
    <row r="47" spans="1:14" outlineLevel="1">
      <c r="A47" s="25" t="s">
        <v>961</v>
      </c>
      <c r="B47" s="42"/>
      <c r="E47" s="62"/>
      <c r="F47" s="51"/>
      <c r="G47" s="50"/>
      <c r="H47"/>
      <c r="I47" s="42"/>
      <c r="L47" s="62"/>
      <c r="M47" s="51"/>
      <c r="N47" s="50"/>
    </row>
    <row r="48" spans="1:14" ht="15" customHeight="1">
      <c r="A48" s="44"/>
      <c r="B48" s="45" t="s">
        <v>525</v>
      </c>
      <c r="C48" s="44" t="s">
        <v>930</v>
      </c>
      <c r="D48" s="44"/>
      <c r="E48" s="46"/>
      <c r="F48" s="47"/>
      <c r="G48" s="47"/>
      <c r="H48"/>
      <c r="I48" s="75"/>
      <c r="J48" s="39"/>
      <c r="K48" s="39"/>
      <c r="L48" s="31"/>
      <c r="M48" s="58"/>
      <c r="N48" s="58"/>
    </row>
    <row r="49" spans="1:14">
      <c r="A49" s="25" t="s">
        <v>962</v>
      </c>
      <c r="B49" s="74" t="s">
        <v>527</v>
      </c>
      <c r="C49" s="145">
        <f>SUM(C50:C77)</f>
        <v>0</v>
      </c>
      <c r="G49" s="25"/>
      <c r="H49"/>
      <c r="I49" s="31"/>
      <c r="N49" s="25"/>
    </row>
    <row r="50" spans="1:14">
      <c r="A50" s="25" t="s">
        <v>963</v>
      </c>
      <c r="B50" s="25" t="s">
        <v>529</v>
      </c>
      <c r="C50" s="163" t="s">
        <v>1345</v>
      </c>
      <c r="G50" s="25"/>
      <c r="H50"/>
      <c r="N50" s="25"/>
    </row>
    <row r="51" spans="1:14">
      <c r="A51" s="25" t="s">
        <v>964</v>
      </c>
      <c r="B51" s="25" t="s">
        <v>531</v>
      </c>
      <c r="C51" s="163" t="s">
        <v>1345</v>
      </c>
      <c r="G51" s="25"/>
      <c r="H51"/>
      <c r="N51" s="25"/>
    </row>
    <row r="52" spans="1:14">
      <c r="A52" s="25" t="s">
        <v>965</v>
      </c>
      <c r="B52" s="25" t="s">
        <v>533</v>
      </c>
      <c r="C52" s="163" t="s">
        <v>1345</v>
      </c>
      <c r="G52" s="25"/>
      <c r="H52"/>
      <c r="N52" s="25"/>
    </row>
    <row r="53" spans="1:14">
      <c r="A53" s="25" t="s">
        <v>966</v>
      </c>
      <c r="B53" s="25" t="s">
        <v>535</v>
      </c>
      <c r="C53" s="163" t="s">
        <v>1345</v>
      </c>
      <c r="G53" s="25"/>
      <c r="H53"/>
      <c r="N53" s="25"/>
    </row>
    <row r="54" spans="1:14">
      <c r="A54" s="25" t="s">
        <v>967</v>
      </c>
      <c r="B54" s="25" t="s">
        <v>537</v>
      </c>
      <c r="C54" s="163" t="s">
        <v>1345</v>
      </c>
      <c r="G54" s="25"/>
      <c r="H54"/>
      <c r="N54" s="25"/>
    </row>
    <row r="55" spans="1:14">
      <c r="A55" s="25" t="s">
        <v>968</v>
      </c>
      <c r="B55" s="25" t="s">
        <v>539</v>
      </c>
      <c r="C55" s="163" t="s">
        <v>1345</v>
      </c>
      <c r="G55" s="25"/>
      <c r="H55"/>
      <c r="N55" s="25"/>
    </row>
    <row r="56" spans="1:14">
      <c r="A56" s="25" t="s">
        <v>969</v>
      </c>
      <c r="B56" s="25" t="s">
        <v>541</v>
      </c>
      <c r="C56" s="163" t="s">
        <v>1345</v>
      </c>
      <c r="G56" s="25"/>
      <c r="H56"/>
      <c r="N56" s="25"/>
    </row>
    <row r="57" spans="1:14">
      <c r="A57" s="25" t="s">
        <v>970</v>
      </c>
      <c r="B57" s="25" t="s">
        <v>543</v>
      </c>
      <c r="C57" s="163" t="s">
        <v>1345</v>
      </c>
      <c r="G57" s="25"/>
      <c r="H57"/>
      <c r="N57" s="25"/>
    </row>
    <row r="58" spans="1:14">
      <c r="A58" s="25" t="s">
        <v>971</v>
      </c>
      <c r="B58" s="25" t="s">
        <v>545</v>
      </c>
      <c r="C58" s="163" t="s">
        <v>1345</v>
      </c>
      <c r="G58" s="25"/>
      <c r="H58"/>
      <c r="N58" s="25"/>
    </row>
    <row r="59" spans="1:14">
      <c r="A59" s="25" t="s">
        <v>972</v>
      </c>
      <c r="B59" s="25" t="s">
        <v>547</v>
      </c>
      <c r="C59" s="163" t="s">
        <v>1345</v>
      </c>
      <c r="G59" s="25"/>
      <c r="H59"/>
      <c r="N59" s="25"/>
    </row>
    <row r="60" spans="1:14">
      <c r="A60" s="25" t="s">
        <v>973</v>
      </c>
      <c r="B60" s="25" t="s">
        <v>549</v>
      </c>
      <c r="C60" s="163" t="s">
        <v>1345</v>
      </c>
      <c r="G60" s="25"/>
      <c r="H60"/>
      <c r="N60" s="25"/>
    </row>
    <row r="61" spans="1:14">
      <c r="A61" s="25" t="s">
        <v>974</v>
      </c>
      <c r="B61" s="25" t="s">
        <v>551</v>
      </c>
      <c r="C61" s="163" t="s">
        <v>1345</v>
      </c>
      <c r="G61" s="25"/>
      <c r="H61"/>
      <c r="N61" s="25"/>
    </row>
    <row r="62" spans="1:14">
      <c r="A62" s="25" t="s">
        <v>975</v>
      </c>
      <c r="B62" s="25" t="s">
        <v>553</v>
      </c>
      <c r="C62" s="163" t="s">
        <v>1345</v>
      </c>
      <c r="G62" s="25"/>
      <c r="H62"/>
      <c r="N62" s="25"/>
    </row>
    <row r="63" spans="1:14">
      <c r="A63" s="25" t="s">
        <v>976</v>
      </c>
      <c r="B63" s="25" t="s">
        <v>555</v>
      </c>
      <c r="C63" s="163" t="s">
        <v>1345</v>
      </c>
      <c r="G63" s="25"/>
      <c r="H63"/>
      <c r="N63" s="25"/>
    </row>
    <row r="64" spans="1:14">
      <c r="A64" s="25" t="s">
        <v>977</v>
      </c>
      <c r="B64" s="25" t="s">
        <v>557</v>
      </c>
      <c r="C64" s="163" t="s">
        <v>1345</v>
      </c>
      <c r="G64" s="25"/>
      <c r="H64"/>
      <c r="N64" s="25"/>
    </row>
    <row r="65" spans="1:14">
      <c r="A65" s="25" t="s">
        <v>978</v>
      </c>
      <c r="B65" s="25" t="s">
        <v>3</v>
      </c>
      <c r="C65" s="163" t="s">
        <v>1345</v>
      </c>
      <c r="G65" s="25"/>
      <c r="H65"/>
      <c r="N65" s="25"/>
    </row>
    <row r="66" spans="1:14">
      <c r="A66" s="25" t="s">
        <v>979</v>
      </c>
      <c r="B66" s="25" t="s">
        <v>560</v>
      </c>
      <c r="C66" s="163" t="s">
        <v>1345</v>
      </c>
      <c r="G66" s="25"/>
      <c r="H66"/>
      <c r="N66" s="25"/>
    </row>
    <row r="67" spans="1:14">
      <c r="A67" s="25" t="s">
        <v>980</v>
      </c>
      <c r="B67" s="25" t="s">
        <v>562</v>
      </c>
      <c r="C67" s="163" t="s">
        <v>1345</v>
      </c>
      <c r="G67" s="25"/>
      <c r="H67"/>
      <c r="N67" s="25"/>
    </row>
    <row r="68" spans="1:14">
      <c r="A68" s="25" t="s">
        <v>981</v>
      </c>
      <c r="B68" s="25" t="s">
        <v>564</v>
      </c>
      <c r="C68" s="163" t="s">
        <v>1345</v>
      </c>
      <c r="G68" s="25"/>
      <c r="H68"/>
      <c r="N68" s="25"/>
    </row>
    <row r="69" spans="1:14">
      <c r="A69" s="25" t="s">
        <v>982</v>
      </c>
      <c r="B69" s="25" t="s">
        <v>566</v>
      </c>
      <c r="C69" s="163" t="s">
        <v>1345</v>
      </c>
      <c r="G69" s="25"/>
      <c r="H69"/>
      <c r="N69" s="25"/>
    </row>
    <row r="70" spans="1:14">
      <c r="A70" s="25" t="s">
        <v>983</v>
      </c>
      <c r="B70" s="25" t="s">
        <v>568</v>
      </c>
      <c r="C70" s="163" t="s">
        <v>1345</v>
      </c>
      <c r="G70" s="25"/>
      <c r="H70"/>
      <c r="N70" s="25"/>
    </row>
    <row r="71" spans="1:14">
      <c r="A71" s="25" t="s">
        <v>984</v>
      </c>
      <c r="B71" s="25" t="s">
        <v>570</v>
      </c>
      <c r="C71" s="163" t="s">
        <v>1345</v>
      </c>
      <c r="G71" s="25"/>
      <c r="H71"/>
      <c r="N71" s="25"/>
    </row>
    <row r="72" spans="1:14">
      <c r="A72" s="25" t="s">
        <v>985</v>
      </c>
      <c r="B72" s="25" t="s">
        <v>572</v>
      </c>
      <c r="C72" s="163" t="s">
        <v>1345</v>
      </c>
      <c r="G72" s="25"/>
      <c r="H72"/>
      <c r="N72" s="25"/>
    </row>
    <row r="73" spans="1:14">
      <c r="A73" s="25" t="s">
        <v>986</v>
      </c>
      <c r="B73" s="25" t="s">
        <v>574</v>
      </c>
      <c r="C73" s="163" t="s">
        <v>1345</v>
      </c>
      <c r="G73" s="25"/>
      <c r="H73"/>
      <c r="N73" s="25"/>
    </row>
    <row r="74" spans="1:14">
      <c r="A74" s="25" t="s">
        <v>987</v>
      </c>
      <c r="B74" s="25" t="s">
        <v>576</v>
      </c>
      <c r="C74" s="163" t="s">
        <v>1345</v>
      </c>
      <c r="G74" s="25"/>
      <c r="H74"/>
      <c r="N74" s="25"/>
    </row>
    <row r="75" spans="1:14">
      <c r="A75" s="25" t="s">
        <v>988</v>
      </c>
      <c r="B75" s="25" t="s">
        <v>578</v>
      </c>
      <c r="C75" s="163" t="s">
        <v>1345</v>
      </c>
      <c r="G75" s="25"/>
      <c r="H75"/>
      <c r="N75" s="25"/>
    </row>
    <row r="76" spans="1:14">
      <c r="A76" s="25" t="s">
        <v>989</v>
      </c>
      <c r="B76" s="25" t="s">
        <v>6</v>
      </c>
      <c r="C76" s="163" t="s">
        <v>1345</v>
      </c>
      <c r="G76" s="25"/>
      <c r="H76"/>
      <c r="N76" s="25"/>
    </row>
    <row r="77" spans="1:14">
      <c r="A77" s="25" t="s">
        <v>990</v>
      </c>
      <c r="B77" s="25" t="s">
        <v>581</v>
      </c>
      <c r="C77" s="163" t="s">
        <v>1345</v>
      </c>
      <c r="G77" s="25"/>
      <c r="H77"/>
      <c r="N77" s="25"/>
    </row>
    <row r="78" spans="1:14">
      <c r="A78" s="25" t="s">
        <v>991</v>
      </c>
      <c r="B78" s="74" t="s">
        <v>268</v>
      </c>
      <c r="C78" s="145">
        <f>SUM(C79:C81)</f>
        <v>0</v>
      </c>
      <c r="G78" s="25"/>
      <c r="H78"/>
      <c r="I78" s="31"/>
      <c r="N78" s="25"/>
    </row>
    <row r="79" spans="1:14">
      <c r="A79" s="25" t="s">
        <v>992</v>
      </c>
      <c r="B79" s="25" t="s">
        <v>584</v>
      </c>
      <c r="C79" s="163" t="s">
        <v>1345</v>
      </c>
      <c r="G79" s="25"/>
      <c r="H79"/>
      <c r="N79" s="25"/>
    </row>
    <row r="80" spans="1:14">
      <c r="A80" s="25" t="s">
        <v>993</v>
      </c>
      <c r="B80" s="25" t="s">
        <v>586</v>
      </c>
      <c r="C80" s="163" t="s">
        <v>1345</v>
      </c>
      <c r="G80" s="25"/>
      <c r="H80"/>
      <c r="N80" s="25"/>
    </row>
    <row r="81" spans="1:14">
      <c r="A81" s="25" t="s">
        <v>994</v>
      </c>
      <c r="B81" s="25" t="s">
        <v>2</v>
      </c>
      <c r="C81" s="163" t="s">
        <v>1345</v>
      </c>
      <c r="G81" s="25"/>
      <c r="H81"/>
      <c r="N81" s="25"/>
    </row>
    <row r="82" spans="1:14">
      <c r="A82" s="25" t="s">
        <v>995</v>
      </c>
      <c r="B82" s="74" t="s">
        <v>95</v>
      </c>
      <c r="C82" s="145">
        <f>SUM(C83:C92)</f>
        <v>0</v>
      </c>
      <c r="G82" s="25"/>
      <c r="H82"/>
      <c r="I82" s="31"/>
      <c r="N82" s="25"/>
    </row>
    <row r="83" spans="1:14">
      <c r="A83" s="25" t="s">
        <v>996</v>
      </c>
      <c r="B83" s="42" t="s">
        <v>270</v>
      </c>
      <c r="C83" s="163" t="s">
        <v>1345</v>
      </c>
      <c r="G83" s="25"/>
      <c r="H83"/>
      <c r="I83" s="42"/>
      <c r="N83" s="25"/>
    </row>
    <row r="84" spans="1:14">
      <c r="A84" s="25" t="s">
        <v>997</v>
      </c>
      <c r="B84" s="42" t="s">
        <v>272</v>
      </c>
      <c r="C84" s="163" t="s">
        <v>1345</v>
      </c>
      <c r="G84" s="25"/>
      <c r="H84"/>
      <c r="I84" s="42"/>
      <c r="N84" s="25"/>
    </row>
    <row r="85" spans="1:14">
      <c r="A85" s="25" t="s">
        <v>998</v>
      </c>
      <c r="B85" s="42" t="s">
        <v>274</v>
      </c>
      <c r="C85" s="163" t="s">
        <v>1345</v>
      </c>
      <c r="G85" s="25"/>
      <c r="H85"/>
      <c r="I85" s="42"/>
      <c r="N85" s="25"/>
    </row>
    <row r="86" spans="1:14">
      <c r="A86" s="25" t="s">
        <v>999</v>
      </c>
      <c r="B86" s="42" t="s">
        <v>12</v>
      </c>
      <c r="C86" s="163" t="s">
        <v>1345</v>
      </c>
      <c r="G86" s="25"/>
      <c r="H86"/>
      <c r="I86" s="42"/>
      <c r="N86" s="25"/>
    </row>
    <row r="87" spans="1:14">
      <c r="A87" s="25" t="s">
        <v>1000</v>
      </c>
      <c r="B87" s="42" t="s">
        <v>277</v>
      </c>
      <c r="C87" s="163" t="s">
        <v>1345</v>
      </c>
      <c r="G87" s="25"/>
      <c r="H87"/>
      <c r="I87" s="42"/>
      <c r="N87" s="25"/>
    </row>
    <row r="88" spans="1:14">
      <c r="A88" s="25" t="s">
        <v>1001</v>
      </c>
      <c r="B88" s="42" t="s">
        <v>279</v>
      </c>
      <c r="C88" s="163" t="s">
        <v>1345</v>
      </c>
      <c r="G88" s="25"/>
      <c r="H88"/>
      <c r="I88" s="42"/>
      <c r="N88" s="25"/>
    </row>
    <row r="89" spans="1:14">
      <c r="A89" s="25" t="s">
        <v>1002</v>
      </c>
      <c r="B89" s="42" t="s">
        <v>281</v>
      </c>
      <c r="C89" s="163" t="s">
        <v>1345</v>
      </c>
      <c r="G89" s="25"/>
      <c r="H89"/>
      <c r="I89" s="42"/>
      <c r="N89" s="25"/>
    </row>
    <row r="90" spans="1:14">
      <c r="A90" s="25" t="s">
        <v>1003</v>
      </c>
      <c r="B90" s="42" t="s">
        <v>283</v>
      </c>
      <c r="C90" s="163" t="s">
        <v>1345</v>
      </c>
      <c r="G90" s="25"/>
      <c r="H90"/>
      <c r="I90" s="42"/>
      <c r="N90" s="25"/>
    </row>
    <row r="91" spans="1:14">
      <c r="A91" s="25" t="s">
        <v>1004</v>
      </c>
      <c r="B91" s="42" t="s">
        <v>285</v>
      </c>
      <c r="C91" s="163" t="s">
        <v>1345</v>
      </c>
      <c r="G91" s="25"/>
      <c r="H91"/>
      <c r="I91" s="42"/>
      <c r="N91" s="25"/>
    </row>
    <row r="92" spans="1:14">
      <c r="A92" s="25" t="s">
        <v>1005</v>
      </c>
      <c r="B92" s="42" t="s">
        <v>95</v>
      </c>
      <c r="C92" s="163" t="s">
        <v>1345</v>
      </c>
      <c r="G92" s="25"/>
      <c r="H92"/>
      <c r="I92" s="42"/>
      <c r="N92" s="25"/>
    </row>
    <row r="93" spans="1:14" outlineLevel="1">
      <c r="A93" s="25" t="s">
        <v>1006</v>
      </c>
      <c r="B93" s="54" t="s">
        <v>99</v>
      </c>
      <c r="C93" s="145"/>
      <c r="G93" s="25"/>
      <c r="H93"/>
      <c r="I93" s="42"/>
      <c r="N93" s="25"/>
    </row>
    <row r="94" spans="1:14" outlineLevel="1">
      <c r="A94" s="25" t="s">
        <v>1007</v>
      </c>
      <c r="B94" s="54" t="s">
        <v>99</v>
      </c>
      <c r="C94" s="145"/>
      <c r="G94" s="25"/>
      <c r="H94"/>
      <c r="I94" s="42"/>
      <c r="N94" s="25"/>
    </row>
    <row r="95" spans="1:14" outlineLevel="1">
      <c r="A95" s="25" t="s">
        <v>1008</v>
      </c>
      <c r="B95" s="54" t="s">
        <v>99</v>
      </c>
      <c r="C95" s="145"/>
      <c r="G95" s="25"/>
      <c r="H95"/>
      <c r="I95" s="42"/>
      <c r="N95" s="25"/>
    </row>
    <row r="96" spans="1:14" outlineLevel="1">
      <c r="A96" s="25" t="s">
        <v>1009</v>
      </c>
      <c r="B96" s="54" t="s">
        <v>99</v>
      </c>
      <c r="C96" s="145"/>
      <c r="G96" s="25"/>
      <c r="H96"/>
      <c r="I96" s="42"/>
      <c r="N96" s="25"/>
    </row>
    <row r="97" spans="1:14" outlineLevel="1">
      <c r="A97" s="25" t="s">
        <v>1010</v>
      </c>
      <c r="B97" s="54" t="s">
        <v>99</v>
      </c>
      <c r="C97" s="145"/>
      <c r="G97" s="25"/>
      <c r="H97"/>
      <c r="I97" s="42"/>
      <c r="N97" s="25"/>
    </row>
    <row r="98" spans="1:14" outlineLevel="1">
      <c r="A98" s="25" t="s">
        <v>1011</v>
      </c>
      <c r="B98" s="54" t="s">
        <v>99</v>
      </c>
      <c r="C98" s="145"/>
      <c r="G98" s="25"/>
      <c r="H98"/>
      <c r="I98" s="42"/>
      <c r="N98" s="25"/>
    </row>
    <row r="99" spans="1:14" outlineLevel="1">
      <c r="A99" s="25" t="s">
        <v>1012</v>
      </c>
      <c r="B99" s="54" t="s">
        <v>99</v>
      </c>
      <c r="C99" s="145"/>
      <c r="G99" s="25"/>
      <c r="H99"/>
      <c r="I99" s="42"/>
      <c r="N99" s="25"/>
    </row>
    <row r="100" spans="1:14" outlineLevel="1">
      <c r="A100" s="25" t="s">
        <v>1013</v>
      </c>
      <c r="B100" s="54" t="s">
        <v>99</v>
      </c>
      <c r="C100" s="145"/>
      <c r="G100" s="25"/>
      <c r="H100"/>
      <c r="I100" s="42"/>
      <c r="N100" s="25"/>
    </row>
    <row r="101" spans="1:14" outlineLevel="1">
      <c r="A101" s="25" t="s">
        <v>1014</v>
      </c>
      <c r="B101" s="54" t="s">
        <v>99</v>
      </c>
      <c r="C101" s="145"/>
      <c r="G101" s="25"/>
      <c r="H101"/>
      <c r="I101" s="42"/>
      <c r="N101" s="25"/>
    </row>
    <row r="102" spans="1:14" outlineLevel="1">
      <c r="A102" s="25" t="s">
        <v>1015</v>
      </c>
      <c r="B102" s="54" t="s">
        <v>99</v>
      </c>
      <c r="C102" s="145"/>
      <c r="G102" s="25"/>
      <c r="H102"/>
      <c r="I102" s="42"/>
      <c r="N102" s="25"/>
    </row>
    <row r="103" spans="1:14" ht="15" customHeight="1">
      <c r="A103" s="44"/>
      <c r="B103" s="159" t="s">
        <v>1686</v>
      </c>
      <c r="C103" s="146" t="s">
        <v>930</v>
      </c>
      <c r="D103" s="44"/>
      <c r="E103" s="46"/>
      <c r="F103" s="44"/>
      <c r="G103" s="47"/>
      <c r="H103"/>
      <c r="I103" s="75"/>
      <c r="J103" s="39"/>
      <c r="K103" s="39"/>
      <c r="L103" s="31"/>
      <c r="M103" s="39"/>
      <c r="N103" s="58"/>
    </row>
    <row r="104" spans="1:14">
      <c r="A104" s="25" t="s">
        <v>1016</v>
      </c>
      <c r="B104" s="42" t="s">
        <v>609</v>
      </c>
      <c r="C104" s="163" t="s">
        <v>1345</v>
      </c>
      <c r="G104" s="25"/>
      <c r="H104"/>
      <c r="I104" s="42"/>
      <c r="N104" s="25"/>
    </row>
    <row r="105" spans="1:14">
      <c r="A105" s="25" t="s">
        <v>1017</v>
      </c>
      <c r="B105" s="42" t="s">
        <v>609</v>
      </c>
      <c r="C105" s="163" t="s">
        <v>1345</v>
      </c>
      <c r="G105" s="25"/>
      <c r="H105"/>
      <c r="I105" s="42"/>
      <c r="N105" s="25"/>
    </row>
    <row r="106" spans="1:14">
      <c r="A106" s="25" t="s">
        <v>1018</v>
      </c>
      <c r="B106" s="42" t="s">
        <v>609</v>
      </c>
      <c r="C106" s="163" t="s">
        <v>1345</v>
      </c>
      <c r="G106" s="25"/>
      <c r="H106"/>
      <c r="I106" s="42"/>
      <c r="N106" s="25"/>
    </row>
    <row r="107" spans="1:14">
      <c r="A107" s="25" t="s">
        <v>1019</v>
      </c>
      <c r="B107" s="42" t="s">
        <v>609</v>
      </c>
      <c r="C107" s="163" t="s">
        <v>1345</v>
      </c>
      <c r="G107" s="25"/>
      <c r="H107"/>
      <c r="I107" s="42"/>
      <c r="N107" s="25"/>
    </row>
    <row r="108" spans="1:14">
      <c r="A108" s="25" t="s">
        <v>1020</v>
      </c>
      <c r="B108" s="42" t="s">
        <v>609</v>
      </c>
      <c r="C108" s="163" t="s">
        <v>1345</v>
      </c>
      <c r="G108" s="25"/>
      <c r="H108"/>
      <c r="I108" s="42"/>
      <c r="N108" s="25"/>
    </row>
    <row r="109" spans="1:14">
      <c r="A109" s="25" t="s">
        <v>1021</v>
      </c>
      <c r="B109" s="42" t="s">
        <v>609</v>
      </c>
      <c r="C109" s="163" t="s">
        <v>1345</v>
      </c>
      <c r="G109" s="25"/>
      <c r="H109"/>
      <c r="I109" s="42"/>
      <c r="N109" s="25"/>
    </row>
    <row r="110" spans="1:14">
      <c r="A110" s="25" t="s">
        <v>1022</v>
      </c>
      <c r="B110" s="42" t="s">
        <v>609</v>
      </c>
      <c r="C110" s="163" t="s">
        <v>1345</v>
      </c>
      <c r="G110" s="25"/>
      <c r="H110"/>
      <c r="I110" s="42"/>
      <c r="N110" s="25"/>
    </row>
    <row r="111" spans="1:14">
      <c r="A111" s="25" t="s">
        <v>1023</v>
      </c>
      <c r="B111" s="42" t="s">
        <v>609</v>
      </c>
      <c r="C111" s="163" t="s">
        <v>1345</v>
      </c>
      <c r="G111" s="25"/>
      <c r="H111"/>
      <c r="I111" s="42"/>
      <c r="N111" s="25"/>
    </row>
    <row r="112" spans="1:14">
      <c r="A112" s="25" t="s">
        <v>1024</v>
      </c>
      <c r="B112" s="42" t="s">
        <v>609</v>
      </c>
      <c r="C112" s="163" t="s">
        <v>1345</v>
      </c>
      <c r="G112" s="25"/>
      <c r="H112"/>
      <c r="I112" s="42"/>
      <c r="N112" s="25"/>
    </row>
    <row r="113" spans="1:14">
      <c r="A113" s="25" t="s">
        <v>1025</v>
      </c>
      <c r="B113" s="42" t="s">
        <v>609</v>
      </c>
      <c r="C113" s="163" t="s">
        <v>1345</v>
      </c>
      <c r="G113" s="25"/>
      <c r="H113"/>
      <c r="I113" s="42"/>
      <c r="N113" s="25"/>
    </row>
    <row r="114" spans="1:14">
      <c r="A114" s="25" t="s">
        <v>1026</v>
      </c>
      <c r="B114" s="42" t="s">
        <v>609</v>
      </c>
      <c r="C114" s="163" t="s">
        <v>1345</v>
      </c>
      <c r="G114" s="25"/>
      <c r="H114"/>
      <c r="I114" s="42"/>
      <c r="N114" s="25"/>
    </row>
    <row r="115" spans="1:14">
      <c r="A115" s="25" t="s">
        <v>1027</v>
      </c>
      <c r="B115" s="42" t="s">
        <v>609</v>
      </c>
      <c r="C115" s="163" t="s">
        <v>1345</v>
      </c>
      <c r="G115" s="25"/>
      <c r="H115"/>
      <c r="I115" s="42"/>
      <c r="N115" s="25"/>
    </row>
    <row r="116" spans="1:14">
      <c r="A116" s="25" t="s">
        <v>1028</v>
      </c>
      <c r="B116" s="42" t="s">
        <v>609</v>
      </c>
      <c r="C116" s="163" t="s">
        <v>1345</v>
      </c>
      <c r="G116" s="25"/>
      <c r="H116"/>
      <c r="I116" s="42"/>
      <c r="N116" s="25"/>
    </row>
    <row r="117" spans="1:14">
      <c r="A117" s="25" t="s">
        <v>1029</v>
      </c>
      <c r="B117" s="42" t="s">
        <v>609</v>
      </c>
      <c r="C117" s="163" t="s">
        <v>1345</v>
      </c>
      <c r="G117" s="25"/>
      <c r="H117"/>
      <c r="I117" s="42"/>
      <c r="N117" s="25"/>
    </row>
    <row r="118" spans="1:14">
      <c r="A118" s="25" t="s">
        <v>1030</v>
      </c>
      <c r="B118" s="42" t="s">
        <v>609</v>
      </c>
      <c r="C118" s="163" t="s">
        <v>1345</v>
      </c>
      <c r="G118" s="25"/>
      <c r="H118"/>
      <c r="I118" s="42"/>
      <c r="N118" s="25"/>
    </row>
    <row r="119" spans="1:14">
      <c r="A119" s="25" t="s">
        <v>1031</v>
      </c>
      <c r="B119" s="42" t="s">
        <v>609</v>
      </c>
      <c r="C119" s="163" t="s">
        <v>1345</v>
      </c>
      <c r="G119" s="25"/>
      <c r="H119"/>
      <c r="I119" s="42"/>
      <c r="N119" s="25"/>
    </row>
    <row r="120" spans="1:14">
      <c r="A120" s="25" t="s">
        <v>1032</v>
      </c>
      <c r="B120" s="42" t="s">
        <v>609</v>
      </c>
      <c r="C120" s="163" t="s">
        <v>1345</v>
      </c>
      <c r="G120" s="25"/>
      <c r="H120"/>
      <c r="I120" s="42"/>
      <c r="N120" s="25"/>
    </row>
    <row r="121" spans="1:14">
      <c r="A121" s="25" t="s">
        <v>1033</v>
      </c>
      <c r="B121" s="42" t="s">
        <v>609</v>
      </c>
      <c r="C121" s="163" t="s">
        <v>1345</v>
      </c>
      <c r="G121" s="25"/>
      <c r="H121"/>
      <c r="I121" s="42"/>
      <c r="N121" s="25"/>
    </row>
    <row r="122" spans="1:14">
      <c r="A122" s="25" t="s">
        <v>1034</v>
      </c>
      <c r="B122" s="42" t="s">
        <v>609</v>
      </c>
      <c r="C122" s="163" t="s">
        <v>1345</v>
      </c>
      <c r="G122" s="25"/>
      <c r="H122"/>
      <c r="I122" s="42"/>
      <c r="N122" s="25"/>
    </row>
    <row r="123" spans="1:14">
      <c r="A123" s="25" t="s">
        <v>1035</v>
      </c>
      <c r="B123" s="42" t="s">
        <v>609</v>
      </c>
      <c r="C123" s="163" t="s">
        <v>1345</v>
      </c>
      <c r="G123" s="25"/>
      <c r="H123"/>
      <c r="I123" s="42"/>
      <c r="N123" s="25"/>
    </row>
    <row r="124" spans="1:14">
      <c r="A124" s="25" t="s">
        <v>1036</v>
      </c>
      <c r="B124" s="42" t="s">
        <v>609</v>
      </c>
      <c r="C124" s="163" t="s">
        <v>1345</v>
      </c>
      <c r="G124" s="25"/>
      <c r="H124"/>
      <c r="I124" s="42"/>
      <c r="N124" s="25"/>
    </row>
    <row r="125" spans="1:14">
      <c r="A125" s="25" t="s">
        <v>1037</v>
      </c>
      <c r="B125" s="42" t="s">
        <v>609</v>
      </c>
      <c r="C125" s="163" t="s">
        <v>1345</v>
      </c>
      <c r="G125" s="25"/>
      <c r="H125"/>
      <c r="I125" s="42"/>
      <c r="N125" s="25"/>
    </row>
    <row r="126" spans="1:14">
      <c r="A126" s="25" t="s">
        <v>1038</v>
      </c>
      <c r="B126" s="42" t="s">
        <v>609</v>
      </c>
      <c r="C126" s="163" t="s">
        <v>1345</v>
      </c>
      <c r="G126" s="25"/>
      <c r="H126"/>
      <c r="I126" s="42"/>
      <c r="N126" s="25"/>
    </row>
    <row r="127" spans="1:14">
      <c r="A127" s="25" t="s">
        <v>1039</v>
      </c>
      <c r="B127" s="42" t="s">
        <v>609</v>
      </c>
      <c r="C127" s="163" t="s">
        <v>1345</v>
      </c>
      <c r="G127" s="25"/>
      <c r="H127"/>
      <c r="I127" s="42"/>
      <c r="N127" s="25"/>
    </row>
    <row r="128" spans="1:14">
      <c r="A128" s="25" t="s">
        <v>1040</v>
      </c>
      <c r="B128" s="42" t="s">
        <v>609</v>
      </c>
      <c r="C128" s="163" t="s">
        <v>1345</v>
      </c>
      <c r="G128" s="25"/>
      <c r="H128"/>
      <c r="I128" s="42"/>
      <c r="N128" s="25"/>
    </row>
    <row r="129" spans="1:14">
      <c r="A129" s="44"/>
      <c r="B129" s="45" t="s">
        <v>640</v>
      </c>
      <c r="C129" s="44" t="s">
        <v>930</v>
      </c>
      <c r="D129" s="44"/>
      <c r="E129" s="44"/>
      <c r="F129" s="47"/>
      <c r="G129" s="47"/>
      <c r="H129"/>
      <c r="I129" s="75"/>
      <c r="J129" s="39"/>
      <c r="K129" s="39"/>
      <c r="L129" s="39"/>
      <c r="M129" s="58"/>
      <c r="N129" s="58"/>
    </row>
    <row r="130" spans="1:14">
      <c r="A130" s="25" t="s">
        <v>1041</v>
      </c>
      <c r="B130" s="25" t="s">
        <v>642</v>
      </c>
      <c r="C130" s="163" t="s">
        <v>1345</v>
      </c>
      <c r="D130"/>
      <c r="E130"/>
      <c r="F130"/>
      <c r="G130"/>
      <c r="H130"/>
      <c r="K130" s="67"/>
      <c r="L130" s="67"/>
      <c r="M130" s="67"/>
      <c r="N130" s="67"/>
    </row>
    <row r="131" spans="1:14">
      <c r="A131" s="25" t="s">
        <v>1042</v>
      </c>
      <c r="B131" s="25" t="s">
        <v>644</v>
      </c>
      <c r="C131" s="163" t="s">
        <v>1345</v>
      </c>
      <c r="D131"/>
      <c r="E131"/>
      <c r="F131"/>
      <c r="G131"/>
      <c r="H131"/>
      <c r="K131" s="67"/>
      <c r="L131" s="67"/>
      <c r="M131" s="67"/>
      <c r="N131" s="67"/>
    </row>
    <row r="132" spans="1:14">
      <c r="A132" s="25" t="s">
        <v>1043</v>
      </c>
      <c r="B132" s="25" t="s">
        <v>95</v>
      </c>
      <c r="C132" s="163" t="s">
        <v>1345</v>
      </c>
      <c r="D132"/>
      <c r="E132"/>
      <c r="F132"/>
      <c r="G132"/>
      <c r="H132"/>
      <c r="K132" s="67"/>
      <c r="L132" s="67"/>
      <c r="M132" s="67"/>
      <c r="N132" s="67"/>
    </row>
    <row r="133" spans="1:14" outlineLevel="1">
      <c r="A133" s="25" t="s">
        <v>1044</v>
      </c>
      <c r="C133" s="145"/>
      <c r="D133"/>
      <c r="E133"/>
      <c r="F133"/>
      <c r="G133"/>
      <c r="H133"/>
      <c r="K133" s="67"/>
      <c r="L133" s="67"/>
      <c r="M133" s="67"/>
      <c r="N133" s="67"/>
    </row>
    <row r="134" spans="1:14" outlineLevel="1">
      <c r="A134" s="25" t="s">
        <v>1045</v>
      </c>
      <c r="C134" s="145"/>
      <c r="D134"/>
      <c r="E134"/>
      <c r="F134"/>
      <c r="G134"/>
      <c r="H134"/>
      <c r="K134" s="67"/>
      <c r="L134" s="67"/>
      <c r="M134" s="67"/>
      <c r="N134" s="67"/>
    </row>
    <row r="135" spans="1:14" outlineLevel="1">
      <c r="A135" s="25" t="s">
        <v>1046</v>
      </c>
      <c r="C135" s="145"/>
      <c r="D135"/>
      <c r="E135"/>
      <c r="F135"/>
      <c r="G135"/>
      <c r="H135"/>
      <c r="K135" s="67"/>
      <c r="L135" s="67"/>
      <c r="M135" s="67"/>
      <c r="N135" s="67"/>
    </row>
    <row r="136" spans="1:14" outlineLevel="1">
      <c r="A136" s="25" t="s">
        <v>1047</v>
      </c>
      <c r="C136" s="145"/>
      <c r="D136"/>
      <c r="E136"/>
      <c r="F136"/>
      <c r="G136"/>
      <c r="H136"/>
      <c r="K136" s="67"/>
      <c r="L136" s="67"/>
      <c r="M136" s="67"/>
      <c r="N136" s="67"/>
    </row>
    <row r="137" spans="1:14">
      <c r="A137" s="44"/>
      <c r="B137" s="45" t="s">
        <v>652</v>
      </c>
      <c r="C137" s="44" t="s">
        <v>930</v>
      </c>
      <c r="D137" s="44"/>
      <c r="E137" s="44"/>
      <c r="F137" s="47"/>
      <c r="G137" s="47"/>
      <c r="H137"/>
      <c r="I137" s="75"/>
      <c r="J137" s="39"/>
      <c r="K137" s="39"/>
      <c r="L137" s="39"/>
      <c r="M137" s="58"/>
      <c r="N137" s="58"/>
    </row>
    <row r="138" spans="1:14">
      <c r="A138" s="25" t="s">
        <v>1048</v>
      </c>
      <c r="B138" s="25" t="s">
        <v>654</v>
      </c>
      <c r="C138" s="163" t="s">
        <v>1345</v>
      </c>
      <c r="D138" s="77"/>
      <c r="E138" s="77"/>
      <c r="F138" s="62"/>
      <c r="G138" s="50"/>
      <c r="H138"/>
      <c r="K138" s="77"/>
      <c r="L138" s="77"/>
      <c r="M138" s="62"/>
      <c r="N138" s="50"/>
    </row>
    <row r="139" spans="1:14">
      <c r="A139" s="25" t="s">
        <v>1049</v>
      </c>
      <c r="B139" s="25" t="s">
        <v>656</v>
      </c>
      <c r="C139" s="163" t="s">
        <v>1345</v>
      </c>
      <c r="D139" s="77"/>
      <c r="E139" s="77"/>
      <c r="F139" s="62"/>
      <c r="G139" s="50"/>
      <c r="H139"/>
      <c r="K139" s="77"/>
      <c r="L139" s="77"/>
      <c r="M139" s="62"/>
      <c r="N139" s="50"/>
    </row>
    <row r="140" spans="1:14">
      <c r="A140" s="25" t="s">
        <v>1050</v>
      </c>
      <c r="B140" s="25" t="s">
        <v>95</v>
      </c>
      <c r="C140" s="163" t="s">
        <v>1345</v>
      </c>
      <c r="D140" s="77"/>
      <c r="E140" s="77"/>
      <c r="F140" s="62"/>
      <c r="G140" s="50"/>
      <c r="H140"/>
      <c r="K140" s="77"/>
      <c r="L140" s="77"/>
      <c r="M140" s="62"/>
      <c r="N140" s="50"/>
    </row>
    <row r="141" spans="1:14" outlineLevel="1">
      <c r="A141" s="25" t="s">
        <v>1051</v>
      </c>
      <c r="C141" s="145"/>
      <c r="D141" s="77"/>
      <c r="E141" s="77"/>
      <c r="F141" s="62"/>
      <c r="G141" s="50"/>
      <c r="H141"/>
      <c r="K141" s="77"/>
      <c r="L141" s="77"/>
      <c r="M141" s="62"/>
      <c r="N141" s="50"/>
    </row>
    <row r="142" spans="1:14" outlineLevel="1">
      <c r="A142" s="25" t="s">
        <v>1052</v>
      </c>
      <c r="C142" s="145"/>
      <c r="D142" s="77"/>
      <c r="E142" s="77"/>
      <c r="F142" s="62"/>
      <c r="G142" s="50"/>
      <c r="H142"/>
      <c r="K142" s="77"/>
      <c r="L142" s="77"/>
      <c r="M142" s="62"/>
      <c r="N142" s="50"/>
    </row>
    <row r="143" spans="1:14" outlineLevel="1">
      <c r="A143" s="25" t="s">
        <v>1053</v>
      </c>
      <c r="C143" s="145"/>
      <c r="D143" s="77"/>
      <c r="E143" s="77"/>
      <c r="F143" s="62"/>
      <c r="G143" s="50"/>
      <c r="H143"/>
      <c r="K143" s="77"/>
      <c r="L143" s="77"/>
      <c r="M143" s="62"/>
      <c r="N143" s="50"/>
    </row>
    <row r="144" spans="1:14" outlineLevel="1">
      <c r="A144" s="25" t="s">
        <v>1054</v>
      </c>
      <c r="C144" s="145"/>
      <c r="D144" s="77"/>
      <c r="E144" s="77"/>
      <c r="F144" s="62"/>
      <c r="G144" s="50"/>
      <c r="H144"/>
      <c r="K144" s="77"/>
      <c r="L144" s="77"/>
      <c r="M144" s="62"/>
      <c r="N144" s="50"/>
    </row>
    <row r="145" spans="1:14" outlineLevel="1">
      <c r="A145" s="25" t="s">
        <v>1055</v>
      </c>
      <c r="C145" s="145"/>
      <c r="D145" s="77"/>
      <c r="E145" s="77"/>
      <c r="F145" s="62"/>
      <c r="G145" s="50"/>
      <c r="H145"/>
      <c r="K145" s="77"/>
      <c r="L145" s="77"/>
      <c r="M145" s="62"/>
      <c r="N145" s="50"/>
    </row>
    <row r="146" spans="1:14" outlineLevel="1">
      <c r="A146" s="25" t="s">
        <v>1056</v>
      </c>
      <c r="C146" s="145"/>
      <c r="D146" s="77"/>
      <c r="E146" s="77"/>
      <c r="F146" s="62"/>
      <c r="G146" s="50"/>
      <c r="H146"/>
      <c r="K146" s="77"/>
      <c r="L146" s="77"/>
      <c r="M146" s="62"/>
      <c r="N146" s="50"/>
    </row>
    <row r="147" spans="1:14">
      <c r="A147" s="44"/>
      <c r="B147" s="45" t="s">
        <v>1057</v>
      </c>
      <c r="C147" s="44" t="s">
        <v>62</v>
      </c>
      <c r="D147" s="44"/>
      <c r="E147" s="44"/>
      <c r="F147" s="44" t="s">
        <v>930</v>
      </c>
      <c r="G147" s="47"/>
      <c r="H147"/>
      <c r="I147" s="75"/>
      <c r="J147" s="39"/>
      <c r="K147" s="39"/>
      <c r="L147" s="39"/>
      <c r="M147" s="39"/>
      <c r="N147" s="58"/>
    </row>
    <row r="148" spans="1:14">
      <c r="A148" s="25" t="s">
        <v>1058</v>
      </c>
      <c r="B148" s="42" t="s">
        <v>1059</v>
      </c>
      <c r="C148" s="163" t="s">
        <v>1345</v>
      </c>
      <c r="D148" s="77"/>
      <c r="E148" s="77"/>
      <c r="F148" s="51" t="str">
        <f>IF($C$152=0,"",IF(C148="[for completion]","",C148/$C$152))</f>
        <v/>
      </c>
      <c r="G148" s="50"/>
      <c r="H148"/>
      <c r="I148" s="42"/>
      <c r="K148" s="77"/>
      <c r="L148" s="77"/>
      <c r="M148" s="51"/>
      <c r="N148" s="50"/>
    </row>
    <row r="149" spans="1:14">
      <c r="A149" s="25" t="s">
        <v>1060</v>
      </c>
      <c r="B149" s="42" t="s">
        <v>1061</v>
      </c>
      <c r="C149" s="163" t="s">
        <v>1345</v>
      </c>
      <c r="D149" s="77"/>
      <c r="E149" s="77"/>
      <c r="F149" s="51" t="str">
        <f>IF($C$152=0,"",IF(C149="[for completion]","",C149/$C$152))</f>
        <v/>
      </c>
      <c r="G149" s="50"/>
      <c r="H149"/>
      <c r="I149" s="42"/>
      <c r="K149" s="77"/>
      <c r="L149" s="77"/>
      <c r="M149" s="51"/>
      <c r="N149" s="50"/>
    </row>
    <row r="150" spans="1:14">
      <c r="A150" s="25" t="s">
        <v>1062</v>
      </c>
      <c r="B150" s="42" t="s">
        <v>1063</v>
      </c>
      <c r="C150" s="163" t="s">
        <v>1345</v>
      </c>
      <c r="D150" s="77"/>
      <c r="E150" s="77"/>
      <c r="F150" s="51" t="str">
        <f>IF($C$152=0,"",IF(C150="[for completion]","",C150/$C$152))</f>
        <v/>
      </c>
      <c r="G150" s="50"/>
      <c r="H150"/>
      <c r="I150" s="42"/>
      <c r="K150" s="77"/>
      <c r="L150" s="77"/>
      <c r="M150" s="51"/>
      <c r="N150" s="50"/>
    </row>
    <row r="151" spans="1:14" ht="15" customHeight="1">
      <c r="A151" s="25" t="s">
        <v>1064</v>
      </c>
      <c r="B151" s="42" t="s">
        <v>1065</v>
      </c>
      <c r="C151" s="163" t="s">
        <v>1345</v>
      </c>
      <c r="D151" s="77"/>
      <c r="E151" s="77"/>
      <c r="F151" s="51" t="str">
        <f>IF($C$152=0,"",IF(C151="[for completion]","",C151/$C$152))</f>
        <v/>
      </c>
      <c r="G151" s="50"/>
      <c r="H151"/>
      <c r="I151" s="42"/>
      <c r="K151" s="77"/>
      <c r="L151" s="77"/>
      <c r="M151" s="51"/>
      <c r="N151" s="50"/>
    </row>
    <row r="152" spans="1:14" ht="15" customHeight="1">
      <c r="A152" s="25" t="s">
        <v>1066</v>
      </c>
      <c r="B152" s="52" t="s">
        <v>97</v>
      </c>
      <c r="C152" s="153">
        <f>SUM(C148:C151)</f>
        <v>0</v>
      </c>
      <c r="D152" s="77"/>
      <c r="E152" s="77"/>
      <c r="F152" s="62">
        <f>SUM(F148:F151)</f>
        <v>0</v>
      </c>
      <c r="G152" s="50"/>
      <c r="H152"/>
      <c r="I152" s="42"/>
      <c r="K152" s="77"/>
      <c r="L152" s="77"/>
      <c r="M152" s="51"/>
      <c r="N152" s="50"/>
    </row>
    <row r="153" spans="1:14" ht="15" customHeight="1" outlineLevel="1">
      <c r="A153" s="25" t="s">
        <v>1067</v>
      </c>
      <c r="B153" s="54" t="s">
        <v>1068</v>
      </c>
      <c r="D153" s="77"/>
      <c r="E153" s="77"/>
      <c r="F153" s="51" t="str">
        <f>IF($C$152=0,"",IF(C153="[for completion]","",C153/$C$152))</f>
        <v/>
      </c>
      <c r="G153" s="50"/>
      <c r="H153"/>
      <c r="I153" s="42"/>
      <c r="K153" s="77"/>
      <c r="L153" s="77"/>
      <c r="M153" s="51"/>
      <c r="N153" s="50"/>
    </row>
    <row r="154" spans="1:14" ht="15" customHeight="1" outlineLevel="1">
      <c r="A154" s="25" t="s">
        <v>1069</v>
      </c>
      <c r="B154" s="54" t="s">
        <v>1070</v>
      </c>
      <c r="D154" s="77"/>
      <c r="E154" s="77"/>
      <c r="F154" s="51" t="str">
        <f t="shared" ref="F154:F159" si="2">IF($C$152=0,"",IF(C154="[for completion]","",C154/$C$152))</f>
        <v/>
      </c>
      <c r="G154" s="50"/>
      <c r="H154"/>
      <c r="I154" s="42"/>
      <c r="K154" s="77"/>
      <c r="L154" s="77"/>
      <c r="M154" s="51"/>
      <c r="N154" s="50"/>
    </row>
    <row r="155" spans="1:14" ht="15" customHeight="1" outlineLevel="1">
      <c r="A155" s="25" t="s">
        <v>1071</v>
      </c>
      <c r="B155" s="54" t="s">
        <v>1072</v>
      </c>
      <c r="D155" s="77"/>
      <c r="E155" s="77"/>
      <c r="F155" s="51" t="str">
        <f t="shared" si="2"/>
        <v/>
      </c>
      <c r="G155" s="50"/>
      <c r="H155"/>
      <c r="I155" s="42"/>
      <c r="K155" s="77"/>
      <c r="L155" s="77"/>
      <c r="M155" s="51"/>
      <c r="N155" s="50"/>
    </row>
    <row r="156" spans="1:14" ht="15" customHeight="1" outlineLevel="1">
      <c r="A156" s="25" t="s">
        <v>1073</v>
      </c>
      <c r="B156" s="54" t="s">
        <v>1074</v>
      </c>
      <c r="D156" s="77"/>
      <c r="E156" s="77"/>
      <c r="F156" s="51" t="str">
        <f t="shared" si="2"/>
        <v/>
      </c>
      <c r="G156" s="50"/>
      <c r="H156"/>
      <c r="I156" s="42"/>
      <c r="K156" s="77"/>
      <c r="L156" s="77"/>
      <c r="M156" s="51"/>
      <c r="N156" s="50"/>
    </row>
    <row r="157" spans="1:14" ht="15" customHeight="1" outlineLevel="1">
      <c r="A157" s="25" t="s">
        <v>1075</v>
      </c>
      <c r="B157" s="54" t="s">
        <v>1076</v>
      </c>
      <c r="D157" s="77"/>
      <c r="E157" s="77"/>
      <c r="F157" s="51" t="str">
        <f t="shared" si="2"/>
        <v/>
      </c>
      <c r="G157" s="50"/>
      <c r="H157"/>
      <c r="I157" s="42"/>
      <c r="K157" s="77"/>
      <c r="L157" s="77"/>
      <c r="M157" s="51"/>
      <c r="N157" s="50"/>
    </row>
    <row r="158" spans="1:14" ht="15" customHeight="1" outlineLevel="1">
      <c r="A158" s="25" t="s">
        <v>1077</v>
      </c>
      <c r="B158" s="54" t="s">
        <v>1078</v>
      </c>
      <c r="D158" s="77"/>
      <c r="E158" s="77"/>
      <c r="F158" s="51" t="str">
        <f t="shared" si="2"/>
        <v/>
      </c>
      <c r="G158" s="50"/>
      <c r="H158"/>
      <c r="I158" s="42"/>
      <c r="K158" s="77"/>
      <c r="L158" s="77"/>
      <c r="M158" s="51"/>
      <c r="N158" s="50"/>
    </row>
    <row r="159" spans="1:14" ht="15" customHeight="1" outlineLevel="1">
      <c r="A159" s="25" t="s">
        <v>1079</v>
      </c>
      <c r="B159" s="54" t="s">
        <v>1080</v>
      </c>
      <c r="D159" s="77"/>
      <c r="E159" s="77"/>
      <c r="F159" s="51" t="str">
        <f t="shared" si="2"/>
        <v/>
      </c>
      <c r="G159" s="50"/>
      <c r="H159"/>
      <c r="I159" s="42"/>
      <c r="K159" s="77"/>
      <c r="L159" s="77"/>
      <c r="M159" s="51"/>
      <c r="N159" s="50"/>
    </row>
    <row r="160" spans="1:14" ht="15" customHeight="1" outlineLevel="1">
      <c r="A160" s="25" t="s">
        <v>1081</v>
      </c>
      <c r="B160" s="54"/>
      <c r="D160" s="77"/>
      <c r="E160" s="77"/>
      <c r="F160" s="51"/>
      <c r="G160" s="50"/>
      <c r="H160"/>
      <c r="I160" s="42"/>
      <c r="K160" s="77"/>
      <c r="L160" s="77"/>
      <c r="M160" s="51"/>
      <c r="N160" s="50"/>
    </row>
    <row r="161" spans="1:14" ht="15" customHeight="1" outlineLevel="1">
      <c r="A161" s="25" t="s">
        <v>1082</v>
      </c>
      <c r="B161" s="54"/>
      <c r="D161" s="77"/>
      <c r="E161" s="77"/>
      <c r="F161" s="51"/>
      <c r="G161" s="50"/>
      <c r="H161"/>
      <c r="I161" s="42"/>
      <c r="K161" s="77"/>
      <c r="L161" s="77"/>
      <c r="M161" s="51"/>
      <c r="N161" s="50"/>
    </row>
    <row r="162" spans="1:14" ht="15" customHeight="1" outlineLevel="1">
      <c r="A162" s="25" t="s">
        <v>1083</v>
      </c>
      <c r="B162" s="54"/>
      <c r="D162" s="77"/>
      <c r="E162" s="77"/>
      <c r="F162" s="51"/>
      <c r="G162" s="50"/>
      <c r="H162"/>
      <c r="I162" s="42"/>
      <c r="K162" s="77"/>
      <c r="L162" s="77"/>
      <c r="M162" s="51"/>
      <c r="N162" s="50"/>
    </row>
    <row r="163" spans="1:14" ht="15" customHeight="1" outlineLevel="1">
      <c r="A163" s="25" t="s">
        <v>1084</v>
      </c>
      <c r="B163" s="54"/>
      <c r="D163" s="77"/>
      <c r="E163" s="77"/>
      <c r="F163" s="51"/>
      <c r="G163" s="50"/>
      <c r="H163"/>
      <c r="I163" s="42"/>
      <c r="K163" s="77"/>
      <c r="L163" s="77"/>
      <c r="M163" s="51"/>
      <c r="N163" s="50"/>
    </row>
    <row r="164" spans="1:14" ht="15" customHeight="1" outlineLevel="1">
      <c r="A164" s="25" t="s">
        <v>1085</v>
      </c>
      <c r="B164" s="42"/>
      <c r="D164" s="77"/>
      <c r="E164" s="77"/>
      <c r="F164" s="51"/>
      <c r="G164" s="50"/>
      <c r="H164"/>
      <c r="I164" s="42"/>
      <c r="K164" s="77"/>
      <c r="L164" s="77"/>
      <c r="M164" s="51"/>
      <c r="N164" s="50"/>
    </row>
    <row r="165" spans="1:14" outlineLevel="1">
      <c r="A165" s="25" t="s">
        <v>1086</v>
      </c>
      <c r="B165" s="55"/>
      <c r="C165" s="55"/>
      <c r="D165" s="55"/>
      <c r="E165" s="55"/>
      <c r="F165" s="51"/>
      <c r="G165" s="50"/>
      <c r="H165"/>
      <c r="I165" s="52"/>
      <c r="J165" s="42"/>
      <c r="K165" s="77"/>
      <c r="L165" s="77"/>
      <c r="M165" s="62"/>
      <c r="N165" s="50"/>
    </row>
    <row r="166" spans="1:14" ht="15" customHeight="1">
      <c r="A166" s="44"/>
      <c r="B166" s="45" t="s">
        <v>1087</v>
      </c>
      <c r="C166" s="44"/>
      <c r="D166" s="44"/>
      <c r="E166" s="44"/>
      <c r="F166" s="47"/>
      <c r="G166" s="47"/>
      <c r="H166"/>
      <c r="I166" s="75"/>
      <c r="J166" s="39"/>
      <c r="K166" s="39"/>
      <c r="L166" s="39"/>
      <c r="M166" s="58"/>
      <c r="N166" s="58"/>
    </row>
    <row r="167" spans="1:14">
      <c r="A167" s="25" t="s">
        <v>1088</v>
      </c>
      <c r="B167" s="25" t="s">
        <v>681</v>
      </c>
      <c r="C167" s="163" t="s">
        <v>1345</v>
      </c>
      <c r="D167"/>
      <c r="E167" s="23"/>
      <c r="F167" s="23"/>
      <c r="G167"/>
      <c r="H167"/>
      <c r="K167" s="67"/>
      <c r="L167" s="23"/>
      <c r="M167" s="23"/>
      <c r="N167" s="67"/>
    </row>
    <row r="168" spans="1:14" outlineLevel="1">
      <c r="A168" s="25" t="s">
        <v>1089</v>
      </c>
      <c r="D168"/>
      <c r="E168" s="23"/>
      <c r="F168" s="23"/>
      <c r="G168"/>
      <c r="H168"/>
      <c r="K168" s="67"/>
      <c r="L168" s="23"/>
      <c r="M168" s="23"/>
      <c r="N168" s="67"/>
    </row>
    <row r="169" spans="1:14" outlineLevel="1">
      <c r="A169" s="25" t="s">
        <v>1090</v>
      </c>
      <c r="D169"/>
      <c r="E169" s="23"/>
      <c r="F169" s="23"/>
      <c r="G169"/>
      <c r="H169"/>
      <c r="K169" s="67"/>
      <c r="L169" s="23"/>
      <c r="M169" s="23"/>
      <c r="N169" s="67"/>
    </row>
    <row r="170" spans="1:14" outlineLevel="1">
      <c r="A170" s="25" t="s">
        <v>1091</v>
      </c>
      <c r="D170"/>
      <c r="E170" s="23"/>
      <c r="F170" s="23"/>
      <c r="G170"/>
      <c r="H170"/>
      <c r="K170" s="67"/>
      <c r="L170" s="23"/>
      <c r="M170" s="23"/>
      <c r="N170" s="67"/>
    </row>
    <row r="171" spans="1:14" outlineLevel="1">
      <c r="A171" s="25" t="s">
        <v>1092</v>
      </c>
      <c r="D171"/>
      <c r="E171" s="23"/>
      <c r="F171" s="23"/>
      <c r="G171"/>
      <c r="H171"/>
      <c r="K171" s="67"/>
      <c r="L171" s="23"/>
      <c r="M171" s="23"/>
      <c r="N171" s="67"/>
    </row>
    <row r="172" spans="1:14">
      <c r="A172" s="44"/>
      <c r="B172" s="45" t="s">
        <v>1093</v>
      </c>
      <c r="C172" s="44" t="s">
        <v>930</v>
      </c>
      <c r="D172" s="44"/>
      <c r="E172" s="44"/>
      <c r="F172" s="47"/>
      <c r="G172" s="47"/>
      <c r="H172"/>
      <c r="I172" s="75"/>
      <c r="J172" s="39"/>
      <c r="K172" s="39"/>
      <c r="L172" s="39"/>
      <c r="M172" s="58"/>
      <c r="N172" s="58"/>
    </row>
    <row r="173" spans="1:14" ht="15" customHeight="1">
      <c r="A173" s="25" t="s">
        <v>1094</v>
      </c>
      <c r="B173" s="25" t="s">
        <v>1095</v>
      </c>
      <c r="C173" s="163" t="s">
        <v>1345</v>
      </c>
      <c r="D173"/>
      <c r="E173"/>
      <c r="F173"/>
      <c r="G173"/>
      <c r="H173"/>
      <c r="K173" s="67"/>
      <c r="L173" s="67"/>
      <c r="M173" s="67"/>
      <c r="N173" s="67"/>
    </row>
    <row r="174" spans="1:14" outlineLevel="1">
      <c r="A174" s="25" t="s">
        <v>1096</v>
      </c>
      <c r="D174"/>
      <c r="E174"/>
      <c r="F174"/>
      <c r="G174"/>
      <c r="H174"/>
      <c r="K174" s="67"/>
      <c r="L174" s="67"/>
      <c r="M174" s="67"/>
      <c r="N174" s="67"/>
    </row>
    <row r="175" spans="1:14" outlineLevel="1">
      <c r="A175" s="25" t="s">
        <v>1097</v>
      </c>
      <c r="D175"/>
      <c r="E175"/>
      <c r="F175"/>
      <c r="G175"/>
      <c r="H175"/>
      <c r="K175" s="67"/>
      <c r="L175" s="67"/>
      <c r="M175" s="67"/>
      <c r="N175" s="67"/>
    </row>
    <row r="176" spans="1:14" outlineLevel="1">
      <c r="A176" s="25" t="s">
        <v>1098</v>
      </c>
      <c r="D176"/>
      <c r="E176"/>
      <c r="F176"/>
      <c r="G176"/>
      <c r="H176"/>
      <c r="K176" s="67"/>
      <c r="L176" s="67"/>
      <c r="M176" s="67"/>
      <c r="N176" s="67"/>
    </row>
    <row r="177" spans="1:14" outlineLevel="1">
      <c r="A177" s="25" t="s">
        <v>1099</v>
      </c>
      <c r="D177"/>
      <c r="E177"/>
      <c r="F177"/>
      <c r="G177"/>
      <c r="H177"/>
      <c r="K177" s="67"/>
      <c r="L177" s="67"/>
      <c r="M177" s="67"/>
      <c r="N177" s="67"/>
    </row>
    <row r="178" spans="1:14" outlineLevel="1">
      <c r="A178" s="25" t="s">
        <v>1100</v>
      </c>
    </row>
    <row r="179" spans="1:14" outlineLevel="1">
      <c r="A179" s="25" t="s">
        <v>1101</v>
      </c>
    </row>
  </sheetData>
  <sheetProtection algorithmName="SHA-512" hashValue="GeLDmlPHiz2bff2uEzDkjLLlQONNHJaScJWPi3bivY24NogxoHPf5Egq+bkTmu9fTl20llapvlYct+9ve+Bl6Q==" saltValue="BpDG0flmpfzfygDmtV8y5g==" spinCount="100000" sheet="1" formatCells="0" formatColumns="0" formatRows="0" insertHyperlinks="0" sort="0" autoFilter="0" pivotTables="0"/>
  <protectedRanges>
    <protectedRange sqref="C3 C10 B11:C17 C19:D19 F19:G19 B22:D36 C39:C41 F39:F41 B43:C47 F43:F47 B50:C77 B79:C81 B83:C102 B104:C128 C130:C136 B133:B136 C138:C146 B141:B146 C148:C151 B153:C165" name="Public Sector Assets"/>
    <protectedRange sqref="C167:C171 B168:B171" name="NPLs"/>
    <protectedRange sqref="C173:C179 B174:B179" name="Concentration Risks"/>
  </protectedRanges>
  <hyperlinks>
    <hyperlink ref="B6" location="'B2. HTT Public Sector Assets'!B8" display="8. Public Sector Assets"/>
    <hyperlink ref="B129" location="'2. Harmonised Glossary'!A9" display="Breakdown by Interest Rate"/>
    <hyperlink ref="B166" location="'2. Harmonised Glossary'!A14" display="Non-Performing Loans"/>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0" tint="-0.499984740745262"/>
  </sheetPr>
  <dimension ref="A1:G211"/>
  <sheetViews>
    <sheetView zoomScale="80" zoomScaleNormal="80" workbookViewId="0"/>
  </sheetViews>
  <sheetFormatPr baseColWidth="10" defaultColWidth="8.85546875" defaultRowHeight="15" outlineLevelRow="1"/>
  <cols>
    <col min="1" max="1" width="10.7109375" style="25" customWidth="1"/>
    <col min="2" max="2" width="60.7109375" style="25" customWidth="1"/>
    <col min="3" max="4" width="40.7109375" style="25" customWidth="1"/>
    <col min="5" max="5" width="6.7109375" style="25" customWidth="1"/>
    <col min="6" max="6" width="40.7109375" style="25" customWidth="1"/>
    <col min="7" max="7" width="40.7109375" style="23" customWidth="1"/>
    <col min="8" max="16384" width="8.85546875" style="55"/>
  </cols>
  <sheetData>
    <row r="1" spans="1:7" ht="31.5">
      <c r="A1" s="148" t="s">
        <v>1102</v>
      </c>
      <c r="B1" s="148"/>
      <c r="C1" s="23"/>
      <c r="D1" s="23"/>
      <c r="E1" s="23"/>
      <c r="F1" s="156" t="s">
        <v>1676</v>
      </c>
    </row>
    <row r="2" spans="1:7" ht="15.75" thickBot="1">
      <c r="A2" s="23"/>
      <c r="B2" s="23"/>
      <c r="C2" s="23"/>
      <c r="D2" s="23"/>
      <c r="E2" s="23"/>
      <c r="F2" s="23"/>
    </row>
    <row r="3" spans="1:7" ht="19.5" thickBot="1">
      <c r="A3" s="26"/>
      <c r="B3" s="27" t="s">
        <v>22</v>
      </c>
      <c r="C3" s="28" t="s">
        <v>163</v>
      </c>
      <c r="D3" s="26"/>
      <c r="E3" s="26"/>
      <c r="F3" s="26"/>
      <c r="G3" s="26"/>
    </row>
    <row r="4" spans="1:7" ht="15.75" thickBot="1"/>
    <row r="5" spans="1:7" ht="19.5" thickBot="1">
      <c r="A5" s="29"/>
      <c r="B5" s="78" t="s">
        <v>1103</v>
      </c>
      <c r="C5" s="29"/>
      <c r="E5" s="31"/>
      <c r="F5" s="31"/>
    </row>
    <row r="6" spans="1:7" ht="15.75" thickBot="1">
      <c r="B6" s="79" t="s">
        <v>1104</v>
      </c>
    </row>
    <row r="7" spans="1:7">
      <c r="B7" s="35"/>
    </row>
    <row r="8" spans="1:7" ht="37.5">
      <c r="A8" s="36" t="s">
        <v>31</v>
      </c>
      <c r="B8" s="36" t="s">
        <v>1104</v>
      </c>
      <c r="C8" s="37"/>
      <c r="D8" s="37"/>
      <c r="E8" s="37"/>
      <c r="F8" s="37"/>
      <c r="G8" s="38"/>
    </row>
    <row r="9" spans="1:7" ht="15" customHeight="1">
      <c r="A9" s="44"/>
      <c r="B9" s="45" t="s">
        <v>918</v>
      </c>
      <c r="C9" s="44" t="s">
        <v>1105</v>
      </c>
      <c r="D9" s="44"/>
      <c r="E9" s="46"/>
      <c r="F9" s="44"/>
      <c r="G9" s="47"/>
    </row>
    <row r="10" spans="1:7">
      <c r="A10" s="25" t="s">
        <v>1106</v>
      </c>
      <c r="B10" s="25" t="s">
        <v>1107</v>
      </c>
      <c r="C10" s="163" t="s">
        <v>1345</v>
      </c>
    </row>
    <row r="11" spans="1:7" outlineLevel="1">
      <c r="A11" s="25" t="s">
        <v>1108</v>
      </c>
      <c r="B11" s="40" t="s">
        <v>507</v>
      </c>
    </row>
    <row r="12" spans="1:7" outlineLevel="1">
      <c r="A12" s="25" t="s">
        <v>1109</v>
      </c>
      <c r="B12" s="40" t="s">
        <v>509</v>
      </c>
    </row>
    <row r="13" spans="1:7" outlineLevel="1">
      <c r="A13" s="25" t="s">
        <v>1110</v>
      </c>
      <c r="B13" s="40"/>
    </row>
    <row r="14" spans="1:7" outlineLevel="1">
      <c r="A14" s="25" t="s">
        <v>1111</v>
      </c>
      <c r="B14" s="40"/>
    </row>
    <row r="15" spans="1:7" outlineLevel="1">
      <c r="A15" s="25" t="s">
        <v>1112</v>
      </c>
      <c r="B15" s="40"/>
    </row>
    <row r="16" spans="1:7" outlineLevel="1">
      <c r="A16" s="25" t="s">
        <v>1113</v>
      </c>
      <c r="B16" s="40"/>
    </row>
    <row r="17" spans="1:7" ht="15" customHeight="1">
      <c r="A17" s="44"/>
      <c r="B17" s="45" t="s">
        <v>1114</v>
      </c>
      <c r="C17" s="44" t="s">
        <v>1115</v>
      </c>
      <c r="D17" s="44"/>
      <c r="E17" s="46"/>
      <c r="F17" s="47"/>
      <c r="G17" s="47"/>
    </row>
    <row r="18" spans="1:7">
      <c r="A18" s="25" t="s">
        <v>1116</v>
      </c>
      <c r="B18" s="25" t="s">
        <v>518</v>
      </c>
      <c r="C18" s="163" t="s">
        <v>1345</v>
      </c>
    </row>
    <row r="19" spans="1:7" outlineLevel="1">
      <c r="A19" s="25" t="s">
        <v>1117</v>
      </c>
      <c r="C19" s="145"/>
    </row>
    <row r="20" spans="1:7" outlineLevel="1">
      <c r="A20" s="25" t="s">
        <v>1118</v>
      </c>
      <c r="C20" s="145"/>
    </row>
    <row r="21" spans="1:7" outlineLevel="1">
      <c r="A21" s="25" t="s">
        <v>1119</v>
      </c>
      <c r="C21" s="145"/>
    </row>
    <row r="22" spans="1:7" outlineLevel="1">
      <c r="A22" s="25" t="s">
        <v>1120</v>
      </c>
      <c r="C22" s="145"/>
    </row>
    <row r="23" spans="1:7" outlineLevel="1">
      <c r="A23" s="25" t="s">
        <v>1121</v>
      </c>
      <c r="C23" s="145"/>
    </row>
    <row r="24" spans="1:7" outlineLevel="1">
      <c r="A24" s="25" t="s">
        <v>1122</v>
      </c>
      <c r="C24" s="145"/>
    </row>
    <row r="25" spans="1:7" ht="15" customHeight="1">
      <c r="A25" s="44"/>
      <c r="B25" s="45" t="s">
        <v>1123</v>
      </c>
      <c r="C25" s="44" t="s">
        <v>1115</v>
      </c>
      <c r="D25" s="44"/>
      <c r="E25" s="46"/>
      <c r="F25" s="47"/>
      <c r="G25" s="47"/>
    </row>
    <row r="26" spans="1:7">
      <c r="A26" s="25" t="s">
        <v>1124</v>
      </c>
      <c r="B26" s="74" t="s">
        <v>527</v>
      </c>
      <c r="C26" s="145">
        <f>SUM(C27:C54)</f>
        <v>0</v>
      </c>
      <c r="D26" s="74"/>
      <c r="F26" s="74"/>
      <c r="G26" s="25"/>
    </row>
    <row r="27" spans="1:7">
      <c r="A27" s="25" t="s">
        <v>1125</v>
      </c>
      <c r="B27" s="25" t="s">
        <v>529</v>
      </c>
      <c r="C27" s="163" t="s">
        <v>1345</v>
      </c>
      <c r="D27" s="74"/>
      <c r="F27" s="74"/>
      <c r="G27" s="25"/>
    </row>
    <row r="28" spans="1:7">
      <c r="A28" s="25" t="s">
        <v>1126</v>
      </c>
      <c r="B28" s="25" t="s">
        <v>531</v>
      </c>
      <c r="C28" s="163" t="s">
        <v>1345</v>
      </c>
      <c r="D28" s="74"/>
      <c r="F28" s="74"/>
      <c r="G28" s="25"/>
    </row>
    <row r="29" spans="1:7">
      <c r="A29" s="25" t="s">
        <v>1127</v>
      </c>
      <c r="B29" s="25" t="s">
        <v>533</v>
      </c>
      <c r="C29" s="163" t="s">
        <v>1345</v>
      </c>
      <c r="D29" s="74"/>
      <c r="F29" s="74"/>
      <c r="G29" s="25"/>
    </row>
    <row r="30" spans="1:7">
      <c r="A30" s="25" t="s">
        <v>1128</v>
      </c>
      <c r="B30" s="25" t="s">
        <v>535</v>
      </c>
      <c r="C30" s="163" t="s">
        <v>1345</v>
      </c>
      <c r="D30" s="74"/>
      <c r="F30" s="74"/>
      <c r="G30" s="25"/>
    </row>
    <row r="31" spans="1:7">
      <c r="A31" s="25" t="s">
        <v>1129</v>
      </c>
      <c r="B31" s="25" t="s">
        <v>537</v>
      </c>
      <c r="C31" s="163" t="s">
        <v>1345</v>
      </c>
      <c r="D31" s="74"/>
      <c r="F31" s="74"/>
      <c r="G31" s="25"/>
    </row>
    <row r="32" spans="1:7">
      <c r="A32" s="25" t="s">
        <v>1130</v>
      </c>
      <c r="B32" s="25" t="s">
        <v>539</v>
      </c>
      <c r="C32" s="163" t="s">
        <v>1345</v>
      </c>
      <c r="D32" s="74"/>
      <c r="F32" s="74"/>
      <c r="G32" s="25"/>
    </row>
    <row r="33" spans="1:7">
      <c r="A33" s="25" t="s">
        <v>1131</v>
      </c>
      <c r="B33" s="25" t="s">
        <v>541</v>
      </c>
      <c r="C33" s="163" t="s">
        <v>1345</v>
      </c>
      <c r="D33" s="74"/>
      <c r="F33" s="74"/>
      <c r="G33" s="25"/>
    </row>
    <row r="34" spans="1:7">
      <c r="A34" s="25" t="s">
        <v>1132</v>
      </c>
      <c r="B34" s="25" t="s">
        <v>543</v>
      </c>
      <c r="C34" s="163" t="s">
        <v>1345</v>
      </c>
      <c r="D34" s="74"/>
      <c r="F34" s="74"/>
      <c r="G34" s="25"/>
    </row>
    <row r="35" spans="1:7">
      <c r="A35" s="25" t="s">
        <v>1133</v>
      </c>
      <c r="B35" s="25" t="s">
        <v>545</v>
      </c>
      <c r="C35" s="163" t="s">
        <v>1345</v>
      </c>
      <c r="D35" s="74"/>
      <c r="F35" s="74"/>
      <c r="G35" s="25"/>
    </row>
    <row r="36" spans="1:7">
      <c r="A36" s="25" t="s">
        <v>1134</v>
      </c>
      <c r="B36" s="25" t="s">
        <v>547</v>
      </c>
      <c r="C36" s="163" t="s">
        <v>1345</v>
      </c>
      <c r="D36" s="74"/>
      <c r="F36" s="74"/>
      <c r="G36" s="25"/>
    </row>
    <row r="37" spans="1:7">
      <c r="A37" s="25" t="s">
        <v>1135</v>
      </c>
      <c r="B37" s="25" t="s">
        <v>549</v>
      </c>
      <c r="C37" s="163" t="s">
        <v>1345</v>
      </c>
      <c r="D37" s="74"/>
      <c r="F37" s="74"/>
      <c r="G37" s="25"/>
    </row>
    <row r="38" spans="1:7">
      <c r="A38" s="25" t="s">
        <v>1136</v>
      </c>
      <c r="B38" s="25" t="s">
        <v>551</v>
      </c>
      <c r="C38" s="163" t="s">
        <v>1345</v>
      </c>
      <c r="D38" s="74"/>
      <c r="F38" s="74"/>
      <c r="G38" s="25"/>
    </row>
    <row r="39" spans="1:7">
      <c r="A39" s="25" t="s">
        <v>1137</v>
      </c>
      <c r="B39" s="25" t="s">
        <v>553</v>
      </c>
      <c r="C39" s="163" t="s">
        <v>1345</v>
      </c>
      <c r="D39" s="74"/>
      <c r="F39" s="74"/>
      <c r="G39" s="25"/>
    </row>
    <row r="40" spans="1:7">
      <c r="A40" s="25" t="s">
        <v>1138</v>
      </c>
      <c r="B40" s="25" t="s">
        <v>555</v>
      </c>
      <c r="C40" s="163" t="s">
        <v>1345</v>
      </c>
      <c r="D40" s="74"/>
      <c r="F40" s="74"/>
      <c r="G40" s="25"/>
    </row>
    <row r="41" spans="1:7">
      <c r="A41" s="25" t="s">
        <v>1139</v>
      </c>
      <c r="B41" s="25" t="s">
        <v>557</v>
      </c>
      <c r="C41" s="163" t="s">
        <v>1345</v>
      </c>
      <c r="D41" s="74"/>
      <c r="F41" s="74"/>
      <c r="G41" s="25"/>
    </row>
    <row r="42" spans="1:7">
      <c r="A42" s="25" t="s">
        <v>1140</v>
      </c>
      <c r="B42" s="25" t="s">
        <v>3</v>
      </c>
      <c r="C42" s="163" t="s">
        <v>1345</v>
      </c>
      <c r="D42" s="74"/>
      <c r="F42" s="74"/>
      <c r="G42" s="25"/>
    </row>
    <row r="43" spans="1:7">
      <c r="A43" s="25" t="s">
        <v>1141</v>
      </c>
      <c r="B43" s="25" t="s">
        <v>560</v>
      </c>
      <c r="C43" s="163" t="s">
        <v>1345</v>
      </c>
      <c r="D43" s="74"/>
      <c r="F43" s="74"/>
      <c r="G43" s="25"/>
    </row>
    <row r="44" spans="1:7">
      <c r="A44" s="25" t="s">
        <v>1142</v>
      </c>
      <c r="B44" s="25" t="s">
        <v>562</v>
      </c>
      <c r="C44" s="163" t="s">
        <v>1345</v>
      </c>
      <c r="D44" s="74"/>
      <c r="F44" s="74"/>
      <c r="G44" s="25"/>
    </row>
    <row r="45" spans="1:7">
      <c r="A45" s="25" t="s">
        <v>1143</v>
      </c>
      <c r="B45" s="25" t="s">
        <v>564</v>
      </c>
      <c r="C45" s="163" t="s">
        <v>1345</v>
      </c>
      <c r="D45" s="74"/>
      <c r="F45" s="74"/>
      <c r="G45" s="25"/>
    </row>
    <row r="46" spans="1:7">
      <c r="A46" s="25" t="s">
        <v>1144</v>
      </c>
      <c r="B46" s="25" t="s">
        <v>566</v>
      </c>
      <c r="C46" s="163" t="s">
        <v>1345</v>
      </c>
      <c r="D46" s="74"/>
      <c r="F46" s="74"/>
      <c r="G46" s="25"/>
    </row>
    <row r="47" spans="1:7">
      <c r="A47" s="25" t="s">
        <v>1145</v>
      </c>
      <c r="B47" s="25" t="s">
        <v>568</v>
      </c>
      <c r="C47" s="163" t="s">
        <v>1345</v>
      </c>
      <c r="D47" s="74"/>
      <c r="F47" s="74"/>
      <c r="G47" s="25"/>
    </row>
    <row r="48" spans="1:7">
      <c r="A48" s="25" t="s">
        <v>1146</v>
      </c>
      <c r="B48" s="25" t="s">
        <v>570</v>
      </c>
      <c r="C48" s="163" t="s">
        <v>1345</v>
      </c>
      <c r="D48" s="74"/>
      <c r="F48" s="74"/>
      <c r="G48" s="25"/>
    </row>
    <row r="49" spans="1:7">
      <c r="A49" s="25" t="s">
        <v>1147</v>
      </c>
      <c r="B49" s="25" t="s">
        <v>572</v>
      </c>
      <c r="C49" s="163" t="s">
        <v>1345</v>
      </c>
      <c r="D49" s="74"/>
      <c r="F49" s="74"/>
      <c r="G49" s="25"/>
    </row>
    <row r="50" spans="1:7">
      <c r="A50" s="25" t="s">
        <v>1148</v>
      </c>
      <c r="B50" s="25" t="s">
        <v>574</v>
      </c>
      <c r="C50" s="163" t="s">
        <v>1345</v>
      </c>
      <c r="D50" s="74"/>
      <c r="F50" s="74"/>
      <c r="G50" s="25"/>
    </row>
    <row r="51" spans="1:7">
      <c r="A51" s="25" t="s">
        <v>1149</v>
      </c>
      <c r="B51" s="25" t="s">
        <v>576</v>
      </c>
      <c r="C51" s="163" t="s">
        <v>1345</v>
      </c>
      <c r="D51" s="74"/>
      <c r="F51" s="74"/>
      <c r="G51" s="25"/>
    </row>
    <row r="52" spans="1:7">
      <c r="A52" s="25" t="s">
        <v>1150</v>
      </c>
      <c r="B52" s="25" t="s">
        <v>578</v>
      </c>
      <c r="C52" s="163" t="s">
        <v>1345</v>
      </c>
      <c r="D52" s="74"/>
      <c r="F52" s="74"/>
      <c r="G52" s="25"/>
    </row>
    <row r="53" spans="1:7">
      <c r="A53" s="25" t="s">
        <v>1151</v>
      </c>
      <c r="B53" s="25" t="s">
        <v>6</v>
      </c>
      <c r="C53" s="163" t="s">
        <v>1345</v>
      </c>
      <c r="D53" s="74"/>
      <c r="F53" s="74"/>
      <c r="G53" s="25"/>
    </row>
    <row r="54" spans="1:7">
      <c r="A54" s="25" t="s">
        <v>1152</v>
      </c>
      <c r="B54" s="25" t="s">
        <v>581</v>
      </c>
      <c r="C54" s="163" t="s">
        <v>1345</v>
      </c>
      <c r="D54" s="74"/>
      <c r="F54" s="74"/>
      <c r="G54" s="25"/>
    </row>
    <row r="55" spans="1:7">
      <c r="A55" s="25" t="s">
        <v>1153</v>
      </c>
      <c r="B55" s="74" t="s">
        <v>268</v>
      </c>
      <c r="C55" s="147">
        <f>SUM(C56:C58)</f>
        <v>0</v>
      </c>
      <c r="D55" s="74"/>
      <c r="F55" s="74"/>
      <c r="G55" s="25"/>
    </row>
    <row r="56" spans="1:7">
      <c r="A56" s="25" t="s">
        <v>1154</v>
      </c>
      <c r="B56" s="25" t="s">
        <v>584</v>
      </c>
      <c r="C56" s="163" t="s">
        <v>1345</v>
      </c>
      <c r="D56" s="74"/>
      <c r="F56" s="74"/>
      <c r="G56" s="25"/>
    </row>
    <row r="57" spans="1:7">
      <c r="A57" s="25" t="s">
        <v>1155</v>
      </c>
      <c r="B57" s="25" t="s">
        <v>586</v>
      </c>
      <c r="C57" s="163" t="s">
        <v>1345</v>
      </c>
      <c r="D57" s="74"/>
      <c r="F57" s="74"/>
      <c r="G57" s="25"/>
    </row>
    <row r="58" spans="1:7">
      <c r="A58" s="25" t="s">
        <v>1156</v>
      </c>
      <c r="B58" s="25" t="s">
        <v>2</v>
      </c>
      <c r="C58" s="163" t="s">
        <v>1345</v>
      </c>
      <c r="D58" s="74"/>
      <c r="F58" s="74"/>
      <c r="G58" s="25"/>
    </row>
    <row r="59" spans="1:7">
      <c r="A59" s="25" t="s">
        <v>1157</v>
      </c>
      <c r="B59" s="74" t="s">
        <v>95</v>
      </c>
      <c r="C59" s="147">
        <f>SUM(C60:C69)</f>
        <v>0</v>
      </c>
      <c r="D59" s="74"/>
      <c r="F59" s="74"/>
      <c r="G59" s="25"/>
    </row>
    <row r="60" spans="1:7">
      <c r="A60" s="25" t="s">
        <v>1158</v>
      </c>
      <c r="B60" s="42" t="s">
        <v>270</v>
      </c>
      <c r="C60" s="163" t="s">
        <v>1345</v>
      </c>
      <c r="D60" s="74"/>
      <c r="F60" s="74"/>
      <c r="G60" s="25"/>
    </row>
    <row r="61" spans="1:7">
      <c r="A61" s="25" t="s">
        <v>1159</v>
      </c>
      <c r="B61" s="42" t="s">
        <v>272</v>
      </c>
      <c r="C61" s="163" t="s">
        <v>1345</v>
      </c>
      <c r="D61" s="74"/>
      <c r="F61" s="74"/>
      <c r="G61" s="25"/>
    </row>
    <row r="62" spans="1:7">
      <c r="A62" s="25" t="s">
        <v>1160</v>
      </c>
      <c r="B62" s="42" t="s">
        <v>274</v>
      </c>
      <c r="C62" s="163" t="s">
        <v>1345</v>
      </c>
      <c r="D62" s="74"/>
      <c r="F62" s="74"/>
      <c r="G62" s="25"/>
    </row>
    <row r="63" spans="1:7">
      <c r="A63" s="25" t="s">
        <v>1161</v>
      </c>
      <c r="B63" s="42" t="s">
        <v>12</v>
      </c>
      <c r="C63" s="163" t="s">
        <v>1345</v>
      </c>
      <c r="D63" s="74"/>
      <c r="F63" s="74"/>
      <c r="G63" s="25"/>
    </row>
    <row r="64" spans="1:7">
      <c r="A64" s="25" t="s">
        <v>1162</v>
      </c>
      <c r="B64" s="42" t="s">
        <v>277</v>
      </c>
      <c r="C64" s="163" t="s">
        <v>1345</v>
      </c>
      <c r="D64" s="74"/>
      <c r="F64" s="74"/>
      <c r="G64" s="25"/>
    </row>
    <row r="65" spans="1:7">
      <c r="A65" s="25" t="s">
        <v>1163</v>
      </c>
      <c r="B65" s="42" t="s">
        <v>279</v>
      </c>
      <c r="C65" s="163" t="s">
        <v>1345</v>
      </c>
      <c r="D65" s="74"/>
      <c r="F65" s="74"/>
      <c r="G65" s="25"/>
    </row>
    <row r="66" spans="1:7">
      <c r="A66" s="25" t="s">
        <v>1164</v>
      </c>
      <c r="B66" s="42" t="s">
        <v>281</v>
      </c>
      <c r="C66" s="163" t="s">
        <v>1345</v>
      </c>
      <c r="D66" s="74"/>
      <c r="F66" s="74"/>
      <c r="G66" s="25"/>
    </row>
    <row r="67" spans="1:7">
      <c r="A67" s="25" t="s">
        <v>1165</v>
      </c>
      <c r="B67" s="42" t="s">
        <v>283</v>
      </c>
      <c r="C67" s="163" t="s">
        <v>1345</v>
      </c>
      <c r="D67" s="74"/>
      <c r="F67" s="74"/>
      <c r="G67" s="25"/>
    </row>
    <row r="68" spans="1:7">
      <c r="A68" s="25" t="s">
        <v>1166</v>
      </c>
      <c r="B68" s="42" t="s">
        <v>285</v>
      </c>
      <c r="C68" s="163" t="s">
        <v>1345</v>
      </c>
      <c r="D68" s="74"/>
      <c r="F68" s="74"/>
      <c r="G68" s="25"/>
    </row>
    <row r="69" spans="1:7">
      <c r="A69" s="25" t="s">
        <v>1167</v>
      </c>
      <c r="B69" s="42" t="s">
        <v>95</v>
      </c>
      <c r="C69" s="163" t="s">
        <v>1345</v>
      </c>
      <c r="D69" s="74"/>
      <c r="F69" s="74"/>
      <c r="G69" s="25"/>
    </row>
    <row r="70" spans="1:7" outlineLevel="1">
      <c r="A70" s="25" t="s">
        <v>1168</v>
      </c>
      <c r="B70" s="54" t="s">
        <v>99</v>
      </c>
      <c r="C70" s="145"/>
      <c r="G70" s="25"/>
    </row>
    <row r="71" spans="1:7" outlineLevel="1">
      <c r="A71" s="25" t="s">
        <v>1169</v>
      </c>
      <c r="B71" s="54" t="s">
        <v>99</v>
      </c>
      <c r="C71" s="145"/>
      <c r="G71" s="25"/>
    </row>
    <row r="72" spans="1:7" outlineLevel="1">
      <c r="A72" s="25" t="s">
        <v>1170</v>
      </c>
      <c r="B72" s="54" t="s">
        <v>99</v>
      </c>
      <c r="C72" s="145"/>
      <c r="G72" s="25"/>
    </row>
    <row r="73" spans="1:7" outlineLevel="1">
      <c r="A73" s="25" t="s">
        <v>1171</v>
      </c>
      <c r="B73" s="54" t="s">
        <v>99</v>
      </c>
      <c r="C73" s="145"/>
      <c r="G73" s="25"/>
    </row>
    <row r="74" spans="1:7" outlineLevel="1">
      <c r="A74" s="25" t="s">
        <v>1172</v>
      </c>
      <c r="B74" s="54" t="s">
        <v>99</v>
      </c>
      <c r="C74" s="145"/>
      <c r="G74" s="25"/>
    </row>
    <row r="75" spans="1:7" outlineLevel="1">
      <c r="A75" s="25" t="s">
        <v>1173</v>
      </c>
      <c r="B75" s="54" t="s">
        <v>99</v>
      </c>
      <c r="C75" s="145"/>
      <c r="G75" s="25"/>
    </row>
    <row r="76" spans="1:7" outlineLevel="1">
      <c r="A76" s="25" t="s">
        <v>1174</v>
      </c>
      <c r="B76" s="54" t="s">
        <v>99</v>
      </c>
      <c r="C76" s="145"/>
      <c r="G76" s="25"/>
    </row>
    <row r="77" spans="1:7" outlineLevel="1">
      <c r="A77" s="25" t="s">
        <v>1175</v>
      </c>
      <c r="B77" s="54" t="s">
        <v>99</v>
      </c>
      <c r="C77" s="145"/>
      <c r="G77" s="25"/>
    </row>
    <row r="78" spans="1:7" outlineLevel="1">
      <c r="A78" s="25" t="s">
        <v>1176</v>
      </c>
      <c r="B78" s="54" t="s">
        <v>99</v>
      </c>
      <c r="C78" s="145"/>
      <c r="G78" s="25"/>
    </row>
    <row r="79" spans="1:7" outlineLevel="1">
      <c r="A79" s="25" t="s">
        <v>1177</v>
      </c>
      <c r="B79" s="54" t="s">
        <v>99</v>
      </c>
      <c r="C79" s="145"/>
      <c r="G79" s="25"/>
    </row>
    <row r="80" spans="1:7" ht="15" customHeight="1">
      <c r="A80" s="44"/>
      <c r="B80" s="45" t="s">
        <v>1178</v>
      </c>
      <c r="C80" s="44" t="s">
        <v>1115</v>
      </c>
      <c r="D80" s="44"/>
      <c r="E80" s="46"/>
      <c r="F80" s="47"/>
      <c r="G80" s="47"/>
    </row>
    <row r="81" spans="1:7">
      <c r="A81" s="25" t="s">
        <v>1179</v>
      </c>
      <c r="B81" s="25" t="s">
        <v>642</v>
      </c>
      <c r="C81" s="163" t="s">
        <v>1345</v>
      </c>
      <c r="E81" s="23"/>
    </row>
    <row r="82" spans="1:7">
      <c r="A82" s="25" t="s">
        <v>1180</v>
      </c>
      <c r="B82" s="25" t="s">
        <v>644</v>
      </c>
      <c r="C82" s="163" t="s">
        <v>1345</v>
      </c>
      <c r="E82" s="23"/>
    </row>
    <row r="83" spans="1:7">
      <c r="A83" s="25" t="s">
        <v>1181</v>
      </c>
      <c r="B83" s="25" t="s">
        <v>95</v>
      </c>
      <c r="C83" s="163" t="s">
        <v>1345</v>
      </c>
      <c r="E83" s="23"/>
    </row>
    <row r="84" spans="1:7" outlineLevel="1">
      <c r="A84" s="25" t="s">
        <v>1182</v>
      </c>
      <c r="C84" s="145"/>
      <c r="E84" s="23"/>
    </row>
    <row r="85" spans="1:7" outlineLevel="1">
      <c r="A85" s="25" t="s">
        <v>1183</v>
      </c>
      <c r="C85" s="145"/>
      <c r="E85" s="23"/>
    </row>
    <row r="86" spans="1:7" outlineLevel="1">
      <c r="A86" s="25" t="s">
        <v>1184</v>
      </c>
      <c r="C86" s="145"/>
      <c r="E86" s="23"/>
    </row>
    <row r="87" spans="1:7" outlineLevel="1">
      <c r="A87" s="25" t="s">
        <v>1185</v>
      </c>
      <c r="C87" s="145"/>
      <c r="E87" s="23"/>
    </row>
    <row r="88" spans="1:7" outlineLevel="1">
      <c r="A88" s="25" t="s">
        <v>1186</v>
      </c>
      <c r="C88" s="145"/>
      <c r="E88" s="23"/>
    </row>
    <row r="89" spans="1:7" outlineLevel="1">
      <c r="A89" s="25" t="s">
        <v>1187</v>
      </c>
      <c r="C89" s="145"/>
      <c r="E89" s="23"/>
    </row>
    <row r="90" spans="1:7" ht="15" customHeight="1">
      <c r="A90" s="44"/>
      <c r="B90" s="45" t="s">
        <v>1188</v>
      </c>
      <c r="C90" s="44" t="s">
        <v>1115</v>
      </c>
      <c r="D90" s="44"/>
      <c r="E90" s="46"/>
      <c r="F90" s="47"/>
      <c r="G90" s="47"/>
    </row>
    <row r="91" spans="1:7">
      <c r="A91" s="25" t="s">
        <v>1189</v>
      </c>
      <c r="B91" s="25" t="s">
        <v>654</v>
      </c>
      <c r="C91" s="163" t="s">
        <v>1345</v>
      </c>
      <c r="E91" s="23"/>
    </row>
    <row r="92" spans="1:7">
      <c r="A92" s="25" t="s">
        <v>1190</v>
      </c>
      <c r="B92" s="25" t="s">
        <v>656</v>
      </c>
      <c r="C92" s="163" t="s">
        <v>1345</v>
      </c>
      <c r="E92" s="23"/>
    </row>
    <row r="93" spans="1:7">
      <c r="A93" s="25" t="s">
        <v>1191</v>
      </c>
      <c r="B93" s="25" t="s">
        <v>95</v>
      </c>
      <c r="C93" s="163" t="s">
        <v>1345</v>
      </c>
      <c r="E93" s="23"/>
    </row>
    <row r="94" spans="1:7" outlineLevel="1">
      <c r="A94" s="25" t="s">
        <v>1192</v>
      </c>
      <c r="C94" s="145"/>
      <c r="E94" s="23"/>
    </row>
    <row r="95" spans="1:7" outlineLevel="1">
      <c r="A95" s="25" t="s">
        <v>1193</v>
      </c>
      <c r="C95" s="145"/>
      <c r="E95" s="23"/>
    </row>
    <row r="96" spans="1:7" outlineLevel="1">
      <c r="A96" s="25" t="s">
        <v>1194</v>
      </c>
      <c r="C96" s="145"/>
      <c r="E96" s="23"/>
    </row>
    <row r="97" spans="1:7" outlineLevel="1">
      <c r="A97" s="25" t="s">
        <v>1195</v>
      </c>
      <c r="C97" s="145"/>
      <c r="E97" s="23"/>
    </row>
    <row r="98" spans="1:7" outlineLevel="1">
      <c r="A98" s="25" t="s">
        <v>1196</v>
      </c>
      <c r="C98" s="145"/>
      <c r="E98" s="23"/>
    </row>
    <row r="99" spans="1:7" outlineLevel="1">
      <c r="A99" s="25" t="s">
        <v>1197</v>
      </c>
      <c r="C99" s="145"/>
      <c r="E99" s="23"/>
    </row>
    <row r="100" spans="1:7" ht="15" customHeight="1">
      <c r="A100" s="44"/>
      <c r="B100" s="45" t="s">
        <v>1198</v>
      </c>
      <c r="C100" s="44" t="s">
        <v>1115</v>
      </c>
      <c r="D100" s="44"/>
      <c r="E100" s="46"/>
      <c r="F100" s="47"/>
      <c r="G100" s="47"/>
    </row>
    <row r="101" spans="1:7">
      <c r="A101" s="25" t="s">
        <v>1199</v>
      </c>
      <c r="B101" s="21" t="s">
        <v>666</v>
      </c>
      <c r="C101" s="163" t="s">
        <v>1345</v>
      </c>
      <c r="E101" s="23"/>
    </row>
    <row r="102" spans="1:7">
      <c r="A102" s="25" t="s">
        <v>1200</v>
      </c>
      <c r="B102" s="21" t="s">
        <v>668</v>
      </c>
      <c r="C102" s="163" t="s">
        <v>1345</v>
      </c>
      <c r="E102" s="23"/>
    </row>
    <row r="103" spans="1:7">
      <c r="A103" s="25" t="s">
        <v>1201</v>
      </c>
      <c r="B103" s="21" t="s">
        <v>670</v>
      </c>
      <c r="C103" s="163" t="s">
        <v>1345</v>
      </c>
    </row>
    <row r="104" spans="1:7">
      <c r="A104" s="25" t="s">
        <v>1202</v>
      </c>
      <c r="B104" s="21" t="s">
        <v>672</v>
      </c>
      <c r="C104" s="163" t="s">
        <v>1345</v>
      </c>
    </row>
    <row r="105" spans="1:7">
      <c r="A105" s="25" t="s">
        <v>1203</v>
      </c>
      <c r="B105" s="21" t="s">
        <v>674</v>
      </c>
      <c r="C105" s="163" t="s">
        <v>1345</v>
      </c>
    </row>
    <row r="106" spans="1:7" outlineLevel="1">
      <c r="A106" s="25" t="s">
        <v>1204</v>
      </c>
      <c r="B106" s="21"/>
      <c r="C106" s="145"/>
    </row>
    <row r="107" spans="1:7" outlineLevel="1">
      <c r="A107" s="25" t="s">
        <v>1205</v>
      </c>
      <c r="B107" s="21"/>
      <c r="C107" s="145"/>
    </row>
    <row r="108" spans="1:7" outlineLevel="1">
      <c r="A108" s="25" t="s">
        <v>1206</v>
      </c>
      <c r="B108" s="21"/>
      <c r="C108" s="145"/>
    </row>
    <row r="109" spans="1:7" outlineLevel="1">
      <c r="A109" s="25" t="s">
        <v>1207</v>
      </c>
      <c r="B109" s="21"/>
      <c r="C109" s="145"/>
    </row>
    <row r="110" spans="1:7" ht="15" customHeight="1">
      <c r="A110" s="44"/>
      <c r="B110" s="45" t="s">
        <v>1208</v>
      </c>
      <c r="C110" s="44" t="s">
        <v>1115</v>
      </c>
      <c r="D110" s="44"/>
      <c r="E110" s="46"/>
      <c r="F110" s="47"/>
      <c r="G110" s="47"/>
    </row>
    <row r="111" spans="1:7">
      <c r="A111" s="25" t="s">
        <v>1209</v>
      </c>
      <c r="B111" s="25" t="s">
        <v>681</v>
      </c>
      <c r="C111" s="163" t="s">
        <v>1345</v>
      </c>
      <c r="E111" s="23"/>
    </row>
    <row r="112" spans="1:7" outlineLevel="1">
      <c r="A112" s="25" t="s">
        <v>1210</v>
      </c>
      <c r="C112" s="145"/>
      <c r="E112" s="23"/>
    </row>
    <row r="113" spans="1:7" outlineLevel="1">
      <c r="A113" s="25" t="s">
        <v>1211</v>
      </c>
      <c r="C113" s="145"/>
      <c r="E113" s="23"/>
    </row>
    <row r="114" spans="1:7" outlineLevel="1">
      <c r="A114" s="25" t="s">
        <v>1212</v>
      </c>
      <c r="C114" s="145"/>
      <c r="E114" s="23"/>
    </row>
    <row r="115" spans="1:7" outlineLevel="1">
      <c r="A115" s="25" t="s">
        <v>1213</v>
      </c>
      <c r="C115" s="145"/>
      <c r="E115" s="23"/>
    </row>
    <row r="116" spans="1:7" ht="15" customHeight="1">
      <c r="A116" s="44"/>
      <c r="B116" s="45" t="s">
        <v>1214</v>
      </c>
      <c r="C116" s="44" t="s">
        <v>687</v>
      </c>
      <c r="D116" s="44" t="s">
        <v>688</v>
      </c>
      <c r="E116" s="46"/>
      <c r="F116" s="44" t="s">
        <v>1115</v>
      </c>
      <c r="G116" s="44" t="s">
        <v>689</v>
      </c>
    </row>
    <row r="117" spans="1:7">
      <c r="A117" s="25" t="s">
        <v>1215</v>
      </c>
      <c r="B117" s="42" t="s">
        <v>691</v>
      </c>
      <c r="C117" s="163" t="s">
        <v>1345</v>
      </c>
      <c r="D117" s="39"/>
      <c r="E117" s="39"/>
      <c r="F117" s="58"/>
      <c r="G117" s="58"/>
    </row>
    <row r="118" spans="1:7">
      <c r="A118" s="39"/>
      <c r="B118" s="75"/>
      <c r="C118" s="39"/>
      <c r="D118" s="39"/>
      <c r="E118" s="39"/>
      <c r="F118" s="58"/>
      <c r="G118" s="58"/>
    </row>
    <row r="119" spans="1:7">
      <c r="B119" s="42" t="s">
        <v>692</v>
      </c>
      <c r="C119" s="39"/>
      <c r="D119" s="39"/>
      <c r="E119" s="39"/>
      <c r="F119" s="58"/>
      <c r="G119" s="58"/>
    </row>
    <row r="120" spans="1:7">
      <c r="A120" s="25" t="s">
        <v>1216</v>
      </c>
      <c r="B120" s="42" t="s">
        <v>609</v>
      </c>
      <c r="C120" s="163" t="s">
        <v>1345</v>
      </c>
      <c r="D120" s="163" t="s">
        <v>1345</v>
      </c>
      <c r="E120" s="39"/>
      <c r="F120" s="51" t="str">
        <f t="shared" ref="F120:F143" si="0">IF($C$144=0,"",IF(C120="[for completion]","",C120/$C$144))</f>
        <v/>
      </c>
      <c r="G120" s="51" t="str">
        <f t="shared" ref="G120:G143" si="1">IF($D$144=0,"",IF(D120="[for completion]","",D120/$D$144))</f>
        <v/>
      </c>
    </row>
    <row r="121" spans="1:7">
      <c r="A121" s="25" t="s">
        <v>1217</v>
      </c>
      <c r="B121" s="42" t="s">
        <v>609</v>
      </c>
      <c r="C121" s="163" t="s">
        <v>1345</v>
      </c>
      <c r="D121" s="163" t="s">
        <v>1345</v>
      </c>
      <c r="E121" s="39"/>
      <c r="F121" s="51" t="str">
        <f t="shared" si="0"/>
        <v/>
      </c>
      <c r="G121" s="51" t="str">
        <f t="shared" si="1"/>
        <v/>
      </c>
    </row>
    <row r="122" spans="1:7">
      <c r="A122" s="25" t="s">
        <v>1218</v>
      </c>
      <c r="B122" s="42" t="s">
        <v>609</v>
      </c>
      <c r="C122" s="163" t="s">
        <v>1345</v>
      </c>
      <c r="D122" s="163" t="s">
        <v>1345</v>
      </c>
      <c r="E122" s="39"/>
      <c r="F122" s="51" t="str">
        <f t="shared" si="0"/>
        <v/>
      </c>
      <c r="G122" s="51" t="str">
        <f t="shared" si="1"/>
        <v/>
      </c>
    </row>
    <row r="123" spans="1:7">
      <c r="A123" s="25" t="s">
        <v>1219</v>
      </c>
      <c r="B123" s="42" t="s">
        <v>609</v>
      </c>
      <c r="C123" s="163" t="s">
        <v>1345</v>
      </c>
      <c r="D123" s="163" t="s">
        <v>1345</v>
      </c>
      <c r="E123" s="39"/>
      <c r="F123" s="51" t="str">
        <f t="shared" si="0"/>
        <v/>
      </c>
      <c r="G123" s="51" t="str">
        <f t="shared" si="1"/>
        <v/>
      </c>
    </row>
    <row r="124" spans="1:7">
      <c r="A124" s="25" t="s">
        <v>1220</v>
      </c>
      <c r="B124" s="42" t="s">
        <v>609</v>
      </c>
      <c r="C124" s="163" t="s">
        <v>1345</v>
      </c>
      <c r="D124" s="163" t="s">
        <v>1345</v>
      </c>
      <c r="E124" s="39"/>
      <c r="F124" s="51" t="str">
        <f t="shared" si="0"/>
        <v/>
      </c>
      <c r="G124" s="51" t="str">
        <f t="shared" si="1"/>
        <v/>
      </c>
    </row>
    <row r="125" spans="1:7">
      <c r="A125" s="25" t="s">
        <v>1221</v>
      </c>
      <c r="B125" s="42" t="s">
        <v>609</v>
      </c>
      <c r="C125" s="163" t="s">
        <v>1345</v>
      </c>
      <c r="D125" s="163" t="s">
        <v>1345</v>
      </c>
      <c r="E125" s="39"/>
      <c r="F125" s="51" t="str">
        <f t="shared" si="0"/>
        <v/>
      </c>
      <c r="G125" s="51" t="str">
        <f t="shared" si="1"/>
        <v/>
      </c>
    </row>
    <row r="126" spans="1:7">
      <c r="A126" s="25" t="s">
        <v>1222</v>
      </c>
      <c r="B126" s="42" t="s">
        <v>609</v>
      </c>
      <c r="C126" s="163" t="s">
        <v>1345</v>
      </c>
      <c r="D126" s="163" t="s">
        <v>1345</v>
      </c>
      <c r="E126" s="39"/>
      <c r="F126" s="51" t="str">
        <f t="shared" si="0"/>
        <v/>
      </c>
      <c r="G126" s="51" t="str">
        <f t="shared" si="1"/>
        <v/>
      </c>
    </row>
    <row r="127" spans="1:7">
      <c r="A127" s="25" t="s">
        <v>1223</v>
      </c>
      <c r="B127" s="42" t="s">
        <v>609</v>
      </c>
      <c r="C127" s="163" t="s">
        <v>1345</v>
      </c>
      <c r="D127" s="163" t="s">
        <v>1345</v>
      </c>
      <c r="E127" s="39"/>
      <c r="F127" s="51" t="str">
        <f t="shared" si="0"/>
        <v/>
      </c>
      <c r="G127" s="51" t="str">
        <f t="shared" si="1"/>
        <v/>
      </c>
    </row>
    <row r="128" spans="1:7">
      <c r="A128" s="25" t="s">
        <v>1224</v>
      </c>
      <c r="B128" s="42" t="s">
        <v>609</v>
      </c>
      <c r="C128" s="163" t="s">
        <v>1345</v>
      </c>
      <c r="D128" s="163" t="s">
        <v>1345</v>
      </c>
      <c r="E128" s="39"/>
      <c r="F128" s="51" t="str">
        <f t="shared" si="0"/>
        <v/>
      </c>
      <c r="G128" s="51" t="str">
        <f t="shared" si="1"/>
        <v/>
      </c>
    </row>
    <row r="129" spans="1:7">
      <c r="A129" s="25" t="s">
        <v>1225</v>
      </c>
      <c r="B129" s="42" t="s">
        <v>609</v>
      </c>
      <c r="C129" s="163" t="s">
        <v>1345</v>
      </c>
      <c r="D129" s="163" t="s">
        <v>1345</v>
      </c>
      <c r="E129" s="42"/>
      <c r="F129" s="51" t="str">
        <f t="shared" si="0"/>
        <v/>
      </c>
      <c r="G129" s="51" t="str">
        <f t="shared" si="1"/>
        <v/>
      </c>
    </row>
    <row r="130" spans="1:7">
      <c r="A130" s="25" t="s">
        <v>1226</v>
      </c>
      <c r="B130" s="42" t="s">
        <v>609</v>
      </c>
      <c r="C130" s="163" t="s">
        <v>1345</v>
      </c>
      <c r="D130" s="163" t="s">
        <v>1345</v>
      </c>
      <c r="E130" s="42"/>
      <c r="F130" s="51" t="str">
        <f t="shared" si="0"/>
        <v/>
      </c>
      <c r="G130" s="51" t="str">
        <f t="shared" si="1"/>
        <v/>
      </c>
    </row>
    <row r="131" spans="1:7">
      <c r="A131" s="25" t="s">
        <v>1227</v>
      </c>
      <c r="B131" s="42" t="s">
        <v>609</v>
      </c>
      <c r="C131" s="163" t="s">
        <v>1345</v>
      </c>
      <c r="D131" s="163" t="s">
        <v>1345</v>
      </c>
      <c r="E131" s="42"/>
      <c r="F131" s="51" t="str">
        <f t="shared" si="0"/>
        <v/>
      </c>
      <c r="G131" s="51" t="str">
        <f t="shared" si="1"/>
        <v/>
      </c>
    </row>
    <row r="132" spans="1:7">
      <c r="A132" s="25" t="s">
        <v>1228</v>
      </c>
      <c r="B132" s="42" t="s">
        <v>609</v>
      </c>
      <c r="C132" s="163" t="s">
        <v>1345</v>
      </c>
      <c r="D132" s="163" t="s">
        <v>1345</v>
      </c>
      <c r="E132" s="42"/>
      <c r="F132" s="51" t="str">
        <f t="shared" si="0"/>
        <v/>
      </c>
      <c r="G132" s="51" t="str">
        <f t="shared" si="1"/>
        <v/>
      </c>
    </row>
    <row r="133" spans="1:7">
      <c r="A133" s="25" t="s">
        <v>1229</v>
      </c>
      <c r="B133" s="42" t="s">
        <v>609</v>
      </c>
      <c r="C133" s="163" t="s">
        <v>1345</v>
      </c>
      <c r="D133" s="163" t="s">
        <v>1345</v>
      </c>
      <c r="E133" s="42"/>
      <c r="F133" s="51" t="str">
        <f t="shared" si="0"/>
        <v/>
      </c>
      <c r="G133" s="51" t="str">
        <f t="shared" si="1"/>
        <v/>
      </c>
    </row>
    <row r="134" spans="1:7">
      <c r="A134" s="25" t="s">
        <v>1230</v>
      </c>
      <c r="B134" s="42" t="s">
        <v>609</v>
      </c>
      <c r="C134" s="163" t="s">
        <v>1345</v>
      </c>
      <c r="D134" s="163" t="s">
        <v>1345</v>
      </c>
      <c r="E134" s="42"/>
      <c r="F134" s="51" t="str">
        <f t="shared" si="0"/>
        <v/>
      </c>
      <c r="G134" s="51" t="str">
        <f t="shared" si="1"/>
        <v/>
      </c>
    </row>
    <row r="135" spans="1:7">
      <c r="A135" s="25" t="s">
        <v>1231</v>
      </c>
      <c r="B135" s="42" t="s">
        <v>609</v>
      </c>
      <c r="C135" s="163" t="s">
        <v>1345</v>
      </c>
      <c r="D135" s="163" t="s">
        <v>1345</v>
      </c>
      <c r="F135" s="51" t="str">
        <f t="shared" si="0"/>
        <v/>
      </c>
      <c r="G135" s="51" t="str">
        <f t="shared" si="1"/>
        <v/>
      </c>
    </row>
    <row r="136" spans="1:7">
      <c r="A136" s="25" t="s">
        <v>1232</v>
      </c>
      <c r="B136" s="42" t="s">
        <v>609</v>
      </c>
      <c r="C136" s="163" t="s">
        <v>1345</v>
      </c>
      <c r="D136" s="163" t="s">
        <v>1345</v>
      </c>
      <c r="E136" s="62"/>
      <c r="F136" s="51" t="str">
        <f t="shared" si="0"/>
        <v/>
      </c>
      <c r="G136" s="51" t="str">
        <f t="shared" si="1"/>
        <v/>
      </c>
    </row>
    <row r="137" spans="1:7">
      <c r="A137" s="25" t="s">
        <v>1233</v>
      </c>
      <c r="B137" s="42" t="s">
        <v>609</v>
      </c>
      <c r="C137" s="163" t="s">
        <v>1345</v>
      </c>
      <c r="D137" s="163" t="s">
        <v>1345</v>
      </c>
      <c r="E137" s="62"/>
      <c r="F137" s="51" t="str">
        <f t="shared" si="0"/>
        <v/>
      </c>
      <c r="G137" s="51" t="str">
        <f t="shared" si="1"/>
        <v/>
      </c>
    </row>
    <row r="138" spans="1:7">
      <c r="A138" s="25" t="s">
        <v>1234</v>
      </c>
      <c r="B138" s="42" t="s">
        <v>609</v>
      </c>
      <c r="C138" s="163" t="s">
        <v>1345</v>
      </c>
      <c r="D138" s="163" t="s">
        <v>1345</v>
      </c>
      <c r="E138" s="62"/>
      <c r="F138" s="51" t="str">
        <f t="shared" si="0"/>
        <v/>
      </c>
      <c r="G138" s="51" t="str">
        <f t="shared" si="1"/>
        <v/>
      </c>
    </row>
    <row r="139" spans="1:7">
      <c r="A139" s="25" t="s">
        <v>1235</v>
      </c>
      <c r="B139" s="42" t="s">
        <v>609</v>
      </c>
      <c r="C139" s="163" t="s">
        <v>1345</v>
      </c>
      <c r="D139" s="163" t="s">
        <v>1345</v>
      </c>
      <c r="E139" s="62"/>
      <c r="F139" s="51" t="str">
        <f t="shared" si="0"/>
        <v/>
      </c>
      <c r="G139" s="51" t="str">
        <f t="shared" si="1"/>
        <v/>
      </c>
    </row>
    <row r="140" spans="1:7">
      <c r="A140" s="25" t="s">
        <v>1236</v>
      </c>
      <c r="B140" s="42" t="s">
        <v>609</v>
      </c>
      <c r="C140" s="163" t="s">
        <v>1345</v>
      </c>
      <c r="D140" s="163" t="s">
        <v>1345</v>
      </c>
      <c r="E140" s="62"/>
      <c r="F140" s="51" t="str">
        <f t="shared" si="0"/>
        <v/>
      </c>
      <c r="G140" s="51" t="str">
        <f t="shared" si="1"/>
        <v/>
      </c>
    </row>
    <row r="141" spans="1:7">
      <c r="A141" s="25" t="s">
        <v>1237</v>
      </c>
      <c r="B141" s="42" t="s">
        <v>609</v>
      </c>
      <c r="C141" s="163" t="s">
        <v>1345</v>
      </c>
      <c r="D141" s="163" t="s">
        <v>1345</v>
      </c>
      <c r="E141" s="62"/>
      <c r="F141" s="51" t="str">
        <f t="shared" si="0"/>
        <v/>
      </c>
      <c r="G141" s="51" t="str">
        <f t="shared" si="1"/>
        <v/>
      </c>
    </row>
    <row r="142" spans="1:7">
      <c r="A142" s="25" t="s">
        <v>1238</v>
      </c>
      <c r="B142" s="42" t="s">
        <v>609</v>
      </c>
      <c r="C142" s="163" t="s">
        <v>1345</v>
      </c>
      <c r="D142" s="163" t="s">
        <v>1345</v>
      </c>
      <c r="E142" s="62"/>
      <c r="F142" s="51" t="str">
        <f t="shared" si="0"/>
        <v/>
      </c>
      <c r="G142" s="51" t="str">
        <f t="shared" si="1"/>
        <v/>
      </c>
    </row>
    <row r="143" spans="1:7">
      <c r="A143" s="25" t="s">
        <v>1239</v>
      </c>
      <c r="B143" s="42" t="s">
        <v>609</v>
      </c>
      <c r="C143" s="163" t="s">
        <v>1345</v>
      </c>
      <c r="D143" s="163" t="s">
        <v>1345</v>
      </c>
      <c r="E143" s="62"/>
      <c r="F143" s="51" t="str">
        <f t="shared" si="0"/>
        <v/>
      </c>
      <c r="G143" s="51" t="str">
        <f t="shared" si="1"/>
        <v/>
      </c>
    </row>
    <row r="144" spans="1:7">
      <c r="A144" s="25" t="s">
        <v>1240</v>
      </c>
      <c r="B144" s="52" t="s">
        <v>97</v>
      </c>
      <c r="C144" s="42">
        <f>SUM(C120:C143)</f>
        <v>0</v>
      </c>
      <c r="D144" s="42">
        <f>SUM(D120:D143)</f>
        <v>0</v>
      </c>
      <c r="E144" s="62"/>
      <c r="F144" s="53">
        <f>SUM(F120:F143)</f>
        <v>0</v>
      </c>
      <c r="G144" s="53">
        <f>SUM(G120:G143)</f>
        <v>0</v>
      </c>
    </row>
    <row r="145" spans="1:7" ht="15" customHeight="1">
      <c r="A145" s="44"/>
      <c r="B145" s="45" t="s">
        <v>1241</v>
      </c>
      <c r="C145" s="44" t="s">
        <v>687</v>
      </c>
      <c r="D145" s="44" t="s">
        <v>688</v>
      </c>
      <c r="E145" s="46"/>
      <c r="F145" s="44" t="s">
        <v>1115</v>
      </c>
      <c r="G145" s="44" t="s">
        <v>689</v>
      </c>
    </row>
    <row r="146" spans="1:7">
      <c r="A146" s="25" t="s">
        <v>1242</v>
      </c>
      <c r="B146" s="25" t="s">
        <v>720</v>
      </c>
      <c r="C146" s="163" t="s">
        <v>1345</v>
      </c>
      <c r="G146" s="25"/>
    </row>
    <row r="147" spans="1:7">
      <c r="G147" s="25"/>
    </row>
    <row r="148" spans="1:7">
      <c r="B148" s="42" t="s">
        <v>721</v>
      </c>
      <c r="G148" s="25"/>
    </row>
    <row r="149" spans="1:7">
      <c r="A149" s="25" t="s">
        <v>1243</v>
      </c>
      <c r="B149" s="25" t="s">
        <v>723</v>
      </c>
      <c r="C149" s="163" t="s">
        <v>1345</v>
      </c>
      <c r="D149" s="163" t="s">
        <v>1345</v>
      </c>
      <c r="F149" s="51" t="str">
        <f t="shared" ref="F149:F163" si="2">IF($C$157=0,"",IF(C149="[for completion]","",C149/$C$157))</f>
        <v/>
      </c>
      <c r="G149" s="51" t="str">
        <f t="shared" ref="G149:G163" si="3">IF($D$157=0,"",IF(D149="[for completion]","",D149/$D$157))</f>
        <v/>
      </c>
    </row>
    <row r="150" spans="1:7">
      <c r="A150" s="25" t="s">
        <v>1244</v>
      </c>
      <c r="B150" s="25" t="s">
        <v>725</v>
      </c>
      <c r="C150" s="163" t="s">
        <v>1345</v>
      </c>
      <c r="D150" s="163" t="s">
        <v>1345</v>
      </c>
      <c r="F150" s="51" t="str">
        <f t="shared" si="2"/>
        <v/>
      </c>
      <c r="G150" s="51" t="str">
        <f t="shared" si="3"/>
        <v/>
      </c>
    </row>
    <row r="151" spans="1:7">
      <c r="A151" s="25" t="s">
        <v>1245</v>
      </c>
      <c r="B151" s="25" t="s">
        <v>727</v>
      </c>
      <c r="C151" s="163" t="s">
        <v>1345</v>
      </c>
      <c r="D151" s="163" t="s">
        <v>1345</v>
      </c>
      <c r="F151" s="51" t="str">
        <f t="shared" si="2"/>
        <v/>
      </c>
      <c r="G151" s="51" t="str">
        <f t="shared" si="3"/>
        <v/>
      </c>
    </row>
    <row r="152" spans="1:7">
      <c r="A152" s="25" t="s">
        <v>1246</v>
      </c>
      <c r="B152" s="25" t="s">
        <v>729</v>
      </c>
      <c r="C152" s="163" t="s">
        <v>1345</v>
      </c>
      <c r="D152" s="163" t="s">
        <v>1345</v>
      </c>
      <c r="F152" s="51" t="str">
        <f t="shared" si="2"/>
        <v/>
      </c>
      <c r="G152" s="51" t="str">
        <f t="shared" si="3"/>
        <v/>
      </c>
    </row>
    <row r="153" spans="1:7">
      <c r="A153" s="25" t="s">
        <v>1247</v>
      </c>
      <c r="B153" s="25" t="s">
        <v>731</v>
      </c>
      <c r="C153" s="163" t="s">
        <v>1345</v>
      </c>
      <c r="D153" s="163" t="s">
        <v>1345</v>
      </c>
      <c r="F153" s="51" t="str">
        <f t="shared" si="2"/>
        <v/>
      </c>
      <c r="G153" s="51" t="str">
        <f t="shared" si="3"/>
        <v/>
      </c>
    </row>
    <row r="154" spans="1:7">
      <c r="A154" s="25" t="s">
        <v>1248</v>
      </c>
      <c r="B154" s="25" t="s">
        <v>733</v>
      </c>
      <c r="C154" s="163" t="s">
        <v>1345</v>
      </c>
      <c r="D154" s="163" t="s">
        <v>1345</v>
      </c>
      <c r="F154" s="51" t="str">
        <f t="shared" si="2"/>
        <v/>
      </c>
      <c r="G154" s="51" t="str">
        <f t="shared" si="3"/>
        <v/>
      </c>
    </row>
    <row r="155" spans="1:7">
      <c r="A155" s="25" t="s">
        <v>1249</v>
      </c>
      <c r="B155" s="25" t="s">
        <v>735</v>
      </c>
      <c r="C155" s="163" t="s">
        <v>1345</v>
      </c>
      <c r="D155" s="163" t="s">
        <v>1345</v>
      </c>
      <c r="F155" s="51" t="str">
        <f t="shared" si="2"/>
        <v/>
      </c>
      <c r="G155" s="51" t="str">
        <f t="shared" si="3"/>
        <v/>
      </c>
    </row>
    <row r="156" spans="1:7">
      <c r="A156" s="25" t="s">
        <v>1250</v>
      </c>
      <c r="B156" s="25" t="s">
        <v>737</v>
      </c>
      <c r="C156" s="163" t="s">
        <v>1345</v>
      </c>
      <c r="D156" s="163" t="s">
        <v>1345</v>
      </c>
      <c r="F156" s="51" t="str">
        <f t="shared" si="2"/>
        <v/>
      </c>
      <c r="G156" s="51" t="str">
        <f t="shared" si="3"/>
        <v/>
      </c>
    </row>
    <row r="157" spans="1:7">
      <c r="A157" s="25" t="s">
        <v>1251</v>
      </c>
      <c r="B157" s="52" t="s">
        <v>97</v>
      </c>
      <c r="C157" s="151">
        <f>SUM(C149:C156)</f>
        <v>0</v>
      </c>
      <c r="D157" s="152">
        <f>SUM(D149:D156)</f>
        <v>0</v>
      </c>
      <c r="F157" s="62">
        <f>SUM(F149:F156)</f>
        <v>0</v>
      </c>
      <c r="G157" s="62">
        <f>SUM(G149:G156)</f>
        <v>0</v>
      </c>
    </row>
    <row r="158" spans="1:7" outlineLevel="1">
      <c r="A158" s="25" t="s">
        <v>1252</v>
      </c>
      <c r="B158" s="54" t="s">
        <v>740</v>
      </c>
      <c r="F158" s="51" t="str">
        <f t="shared" si="2"/>
        <v/>
      </c>
      <c r="G158" s="51" t="str">
        <f t="shared" si="3"/>
        <v/>
      </c>
    </row>
    <row r="159" spans="1:7" outlineLevel="1">
      <c r="A159" s="25" t="s">
        <v>1253</v>
      </c>
      <c r="B159" s="54" t="s">
        <v>742</v>
      </c>
      <c r="F159" s="51" t="str">
        <f t="shared" si="2"/>
        <v/>
      </c>
      <c r="G159" s="51" t="str">
        <f t="shared" si="3"/>
        <v/>
      </c>
    </row>
    <row r="160" spans="1:7" outlineLevel="1">
      <c r="A160" s="25" t="s">
        <v>1254</v>
      </c>
      <c r="B160" s="54" t="s">
        <v>744</v>
      </c>
      <c r="F160" s="51" t="str">
        <f t="shared" si="2"/>
        <v/>
      </c>
      <c r="G160" s="51" t="str">
        <f t="shared" si="3"/>
        <v/>
      </c>
    </row>
    <row r="161" spans="1:7" outlineLevel="1">
      <c r="A161" s="25" t="s">
        <v>1255</v>
      </c>
      <c r="B161" s="54" t="s">
        <v>746</v>
      </c>
      <c r="F161" s="51" t="str">
        <f t="shared" si="2"/>
        <v/>
      </c>
      <c r="G161" s="51" t="str">
        <f t="shared" si="3"/>
        <v/>
      </c>
    </row>
    <row r="162" spans="1:7" outlineLevel="1">
      <c r="A162" s="25" t="s">
        <v>1256</v>
      </c>
      <c r="B162" s="54" t="s">
        <v>748</v>
      </c>
      <c r="F162" s="51" t="str">
        <f t="shared" si="2"/>
        <v/>
      </c>
      <c r="G162" s="51" t="str">
        <f t="shared" si="3"/>
        <v/>
      </c>
    </row>
    <row r="163" spans="1:7" outlineLevel="1">
      <c r="A163" s="25" t="s">
        <v>1257</v>
      </c>
      <c r="B163" s="54" t="s">
        <v>750</v>
      </c>
      <c r="F163" s="51" t="str">
        <f t="shared" si="2"/>
        <v/>
      </c>
      <c r="G163" s="51" t="str">
        <f t="shared" si="3"/>
        <v/>
      </c>
    </row>
    <row r="164" spans="1:7" outlineLevel="1">
      <c r="A164" s="25" t="s">
        <v>1258</v>
      </c>
      <c r="B164" s="54"/>
      <c r="F164" s="51"/>
      <c r="G164" s="51"/>
    </row>
    <row r="165" spans="1:7" outlineLevel="1">
      <c r="A165" s="25" t="s">
        <v>1259</v>
      </c>
      <c r="B165" s="54"/>
      <c r="F165" s="51"/>
      <c r="G165" s="51"/>
    </row>
    <row r="166" spans="1:7" outlineLevel="1">
      <c r="A166" s="25" t="s">
        <v>1260</v>
      </c>
      <c r="B166" s="54"/>
      <c r="F166" s="51"/>
      <c r="G166" s="51"/>
    </row>
    <row r="167" spans="1:7" ht="15" customHeight="1">
      <c r="A167" s="44"/>
      <c r="B167" s="45" t="s">
        <v>1261</v>
      </c>
      <c r="C167" s="44" t="s">
        <v>687</v>
      </c>
      <c r="D167" s="44" t="s">
        <v>688</v>
      </c>
      <c r="E167" s="46"/>
      <c r="F167" s="44" t="s">
        <v>1115</v>
      </c>
      <c r="G167" s="44" t="s">
        <v>689</v>
      </c>
    </row>
    <row r="168" spans="1:7">
      <c r="A168" s="25" t="s">
        <v>1262</v>
      </c>
      <c r="B168" s="25" t="s">
        <v>720</v>
      </c>
      <c r="C168" s="163" t="s">
        <v>1342</v>
      </c>
      <c r="G168" s="25"/>
    </row>
    <row r="169" spans="1:7">
      <c r="G169" s="25"/>
    </row>
    <row r="170" spans="1:7">
      <c r="B170" s="42" t="s">
        <v>721</v>
      </c>
      <c r="G170" s="25"/>
    </row>
    <row r="171" spans="1:7">
      <c r="A171" s="25" t="s">
        <v>1263</v>
      </c>
      <c r="B171" s="25" t="s">
        <v>723</v>
      </c>
      <c r="C171" s="163" t="s">
        <v>1342</v>
      </c>
      <c r="D171" s="163" t="s">
        <v>1342</v>
      </c>
      <c r="F171" s="51" t="str">
        <f>IF($C$179=0,"",IF(C171="[Mark as ND1 if not relevant]","",C171/$C$179))</f>
        <v/>
      </c>
      <c r="G171" s="51" t="str">
        <f>IF($D$179=0,"",IF(D171="[Mark as ND1 if not relevant]","",D171/$D$179))</f>
        <v/>
      </c>
    </row>
    <row r="172" spans="1:7">
      <c r="A172" s="25" t="s">
        <v>1264</v>
      </c>
      <c r="B172" s="25" t="s">
        <v>725</v>
      </c>
      <c r="C172" s="163" t="s">
        <v>1342</v>
      </c>
      <c r="D172" s="163" t="s">
        <v>1342</v>
      </c>
      <c r="F172" s="51" t="str">
        <f t="shared" ref="F172:F178" si="4">IF($C$179=0,"",IF(C172="[Mark as ND1 if not relevant]","",C172/$C$179))</f>
        <v/>
      </c>
      <c r="G172" s="51" t="str">
        <f t="shared" ref="G172:G178" si="5">IF($D$179=0,"",IF(D172="[Mark as ND1 if not relevant]","",D172/$D$179))</f>
        <v/>
      </c>
    </row>
    <row r="173" spans="1:7">
      <c r="A173" s="25" t="s">
        <v>1265</v>
      </c>
      <c r="B173" s="25" t="s">
        <v>727</v>
      </c>
      <c r="C173" s="163" t="s">
        <v>1342</v>
      </c>
      <c r="D173" s="163" t="s">
        <v>1342</v>
      </c>
      <c r="F173" s="51" t="str">
        <f t="shared" si="4"/>
        <v/>
      </c>
      <c r="G173" s="51" t="str">
        <f t="shared" si="5"/>
        <v/>
      </c>
    </row>
    <row r="174" spans="1:7">
      <c r="A174" s="25" t="s">
        <v>1266</v>
      </c>
      <c r="B174" s="25" t="s">
        <v>729</v>
      </c>
      <c r="C174" s="163" t="s">
        <v>1342</v>
      </c>
      <c r="D174" s="163" t="s">
        <v>1342</v>
      </c>
      <c r="F174" s="51" t="str">
        <f t="shared" si="4"/>
        <v/>
      </c>
      <c r="G174" s="51" t="str">
        <f t="shared" si="5"/>
        <v/>
      </c>
    </row>
    <row r="175" spans="1:7">
      <c r="A175" s="25" t="s">
        <v>1267</v>
      </c>
      <c r="B175" s="25" t="s">
        <v>731</v>
      </c>
      <c r="C175" s="163" t="s">
        <v>1342</v>
      </c>
      <c r="D175" s="163" t="s">
        <v>1342</v>
      </c>
      <c r="F175" s="51" t="str">
        <f t="shared" si="4"/>
        <v/>
      </c>
      <c r="G175" s="51" t="str">
        <f t="shared" si="5"/>
        <v/>
      </c>
    </row>
    <row r="176" spans="1:7">
      <c r="A176" s="25" t="s">
        <v>1268</v>
      </c>
      <c r="B176" s="25" t="s">
        <v>733</v>
      </c>
      <c r="C176" s="163" t="s">
        <v>1342</v>
      </c>
      <c r="D176" s="163" t="s">
        <v>1342</v>
      </c>
      <c r="F176" s="51" t="str">
        <f t="shared" si="4"/>
        <v/>
      </c>
      <c r="G176" s="51" t="str">
        <f t="shared" si="5"/>
        <v/>
      </c>
    </row>
    <row r="177" spans="1:7">
      <c r="A177" s="25" t="s">
        <v>1269</v>
      </c>
      <c r="B177" s="25" t="s">
        <v>735</v>
      </c>
      <c r="C177" s="163" t="s">
        <v>1342</v>
      </c>
      <c r="D177" s="163" t="s">
        <v>1342</v>
      </c>
      <c r="F177" s="51" t="str">
        <f t="shared" si="4"/>
        <v/>
      </c>
      <c r="G177" s="51" t="str">
        <f t="shared" si="5"/>
        <v/>
      </c>
    </row>
    <row r="178" spans="1:7">
      <c r="A178" s="25" t="s">
        <v>1270</v>
      </c>
      <c r="B178" s="25" t="s">
        <v>737</v>
      </c>
      <c r="C178" s="163" t="s">
        <v>1342</v>
      </c>
      <c r="D178" s="163" t="s">
        <v>1342</v>
      </c>
      <c r="F178" s="51" t="str">
        <f t="shared" si="4"/>
        <v/>
      </c>
      <c r="G178" s="51" t="str">
        <f t="shared" si="5"/>
        <v/>
      </c>
    </row>
    <row r="179" spans="1:7">
      <c r="A179" s="25" t="s">
        <v>1271</v>
      </c>
      <c r="B179" s="52" t="s">
        <v>97</v>
      </c>
      <c r="C179" s="151">
        <f>SUM(C171:C178)</f>
        <v>0</v>
      </c>
      <c r="D179" s="152">
        <f>SUM(D171:D178)</f>
        <v>0</v>
      </c>
      <c r="F179" s="62">
        <f>SUM(F171:F178)</f>
        <v>0</v>
      </c>
      <c r="G179" s="62">
        <f>SUM(G171:G178)</f>
        <v>0</v>
      </c>
    </row>
    <row r="180" spans="1:7" outlineLevel="1">
      <c r="A180" s="25" t="s">
        <v>1272</v>
      </c>
      <c r="B180" s="54" t="s">
        <v>740</v>
      </c>
      <c r="F180" s="51" t="str">
        <f t="shared" ref="F180:F185" si="6">IF($C$179=0,"",IF(C180="[for completion]","",C180/$C$179))</f>
        <v/>
      </c>
      <c r="G180" s="51" t="str">
        <f t="shared" ref="G180:G185" si="7">IF($D$179=0,"",IF(D180="[for completion]","",D180/$D$179))</f>
        <v/>
      </c>
    </row>
    <row r="181" spans="1:7" outlineLevel="1">
      <c r="A181" s="25" t="s">
        <v>1273</v>
      </c>
      <c r="B181" s="54" t="s">
        <v>742</v>
      </c>
      <c r="F181" s="51" t="str">
        <f t="shared" si="6"/>
        <v/>
      </c>
      <c r="G181" s="51" t="str">
        <f t="shared" si="7"/>
        <v/>
      </c>
    </row>
    <row r="182" spans="1:7" outlineLevel="1">
      <c r="A182" s="25" t="s">
        <v>1274</v>
      </c>
      <c r="B182" s="54" t="s">
        <v>744</v>
      </c>
      <c r="F182" s="51" t="str">
        <f t="shared" si="6"/>
        <v/>
      </c>
      <c r="G182" s="51" t="str">
        <f t="shared" si="7"/>
        <v/>
      </c>
    </row>
    <row r="183" spans="1:7" outlineLevel="1">
      <c r="A183" s="25" t="s">
        <v>1275</v>
      </c>
      <c r="B183" s="54" t="s">
        <v>746</v>
      </c>
      <c r="F183" s="51" t="str">
        <f t="shared" si="6"/>
        <v/>
      </c>
      <c r="G183" s="51" t="str">
        <f t="shared" si="7"/>
        <v/>
      </c>
    </row>
    <row r="184" spans="1:7" outlineLevel="1">
      <c r="A184" s="25" t="s">
        <v>1276</v>
      </c>
      <c r="B184" s="54" t="s">
        <v>748</v>
      </c>
      <c r="F184" s="51" t="str">
        <f t="shared" si="6"/>
        <v/>
      </c>
      <c r="G184" s="51" t="str">
        <f t="shared" si="7"/>
        <v/>
      </c>
    </row>
    <row r="185" spans="1:7" outlineLevel="1">
      <c r="A185" s="25" t="s">
        <v>1277</v>
      </c>
      <c r="B185" s="54" t="s">
        <v>750</v>
      </c>
      <c r="F185" s="51" t="str">
        <f t="shared" si="6"/>
        <v/>
      </c>
      <c r="G185" s="51" t="str">
        <f t="shared" si="7"/>
        <v/>
      </c>
    </row>
    <row r="186" spans="1:7" outlineLevel="1">
      <c r="A186" s="25" t="s">
        <v>1278</v>
      </c>
      <c r="B186" s="54"/>
      <c r="F186" s="51"/>
      <c r="G186" s="51"/>
    </row>
    <row r="187" spans="1:7" outlineLevel="1">
      <c r="A187" s="25" t="s">
        <v>1279</v>
      </c>
      <c r="B187" s="54"/>
      <c r="F187" s="51"/>
      <c r="G187" s="51"/>
    </row>
    <row r="188" spans="1:7" outlineLevel="1">
      <c r="A188" s="25" t="s">
        <v>1280</v>
      </c>
      <c r="B188" s="54"/>
      <c r="F188" s="51"/>
      <c r="G188" s="51"/>
    </row>
    <row r="189" spans="1:7" ht="15" customHeight="1">
      <c r="A189" s="44"/>
      <c r="B189" s="45" t="s">
        <v>1281</v>
      </c>
      <c r="C189" s="44" t="s">
        <v>1115</v>
      </c>
      <c r="D189" s="44"/>
      <c r="E189" s="46"/>
      <c r="F189" s="44"/>
      <c r="G189" s="44"/>
    </row>
    <row r="190" spans="1:7">
      <c r="A190" s="25" t="s">
        <v>1282</v>
      </c>
      <c r="B190" s="42" t="s">
        <v>609</v>
      </c>
      <c r="C190" s="163" t="s">
        <v>1345</v>
      </c>
      <c r="E190" s="62"/>
      <c r="F190" s="62"/>
      <c r="G190" s="62"/>
    </row>
    <row r="191" spans="1:7">
      <c r="A191" s="25" t="s">
        <v>1283</v>
      </c>
      <c r="B191" s="42" t="s">
        <v>609</v>
      </c>
      <c r="C191" s="163" t="s">
        <v>1345</v>
      </c>
      <c r="E191" s="62"/>
      <c r="F191" s="62"/>
      <c r="G191" s="62"/>
    </row>
    <row r="192" spans="1:7">
      <c r="A192" s="25" t="s">
        <v>1284</v>
      </c>
      <c r="B192" s="42" t="s">
        <v>609</v>
      </c>
      <c r="C192" s="163" t="s">
        <v>1345</v>
      </c>
      <c r="E192" s="62"/>
      <c r="F192" s="62"/>
      <c r="G192" s="62"/>
    </row>
    <row r="193" spans="1:7">
      <c r="A193" s="25" t="s">
        <v>1285</v>
      </c>
      <c r="B193" s="42" t="s">
        <v>609</v>
      </c>
      <c r="C193" s="163" t="s">
        <v>1345</v>
      </c>
      <c r="E193" s="62"/>
      <c r="F193" s="62"/>
      <c r="G193" s="62"/>
    </row>
    <row r="194" spans="1:7">
      <c r="A194" s="25" t="s">
        <v>1286</v>
      </c>
      <c r="B194" s="42" t="s">
        <v>609</v>
      </c>
      <c r="C194" s="163" t="s">
        <v>1345</v>
      </c>
      <c r="E194" s="62"/>
      <c r="F194" s="62"/>
      <c r="G194" s="62"/>
    </row>
    <row r="195" spans="1:7">
      <c r="A195" s="25" t="s">
        <v>1287</v>
      </c>
      <c r="B195" s="129" t="s">
        <v>609</v>
      </c>
      <c r="C195" s="163" t="s">
        <v>1345</v>
      </c>
      <c r="E195" s="62"/>
      <c r="F195" s="62"/>
      <c r="G195" s="62"/>
    </row>
    <row r="196" spans="1:7">
      <c r="A196" s="25" t="s">
        <v>1288</v>
      </c>
      <c r="B196" s="42" t="s">
        <v>609</v>
      </c>
      <c r="C196" s="163" t="s">
        <v>1345</v>
      </c>
      <c r="E196" s="62"/>
      <c r="F196" s="62"/>
      <c r="G196" s="62"/>
    </row>
    <row r="197" spans="1:7">
      <c r="A197" s="25" t="s">
        <v>1289</v>
      </c>
      <c r="B197" s="42" t="s">
        <v>609</v>
      </c>
      <c r="C197" s="163" t="s">
        <v>1345</v>
      </c>
      <c r="E197" s="62"/>
      <c r="F197" s="62"/>
    </row>
    <row r="198" spans="1:7">
      <c r="A198" s="25" t="s">
        <v>1290</v>
      </c>
      <c r="B198" s="42" t="s">
        <v>609</v>
      </c>
      <c r="C198" s="163" t="s">
        <v>1345</v>
      </c>
      <c r="E198" s="62"/>
      <c r="F198" s="62"/>
    </row>
    <row r="199" spans="1:7">
      <c r="A199" s="25" t="s">
        <v>1291</v>
      </c>
      <c r="B199" s="42" t="s">
        <v>609</v>
      </c>
      <c r="C199" s="163" t="s">
        <v>1345</v>
      </c>
      <c r="E199" s="62"/>
      <c r="F199" s="62"/>
    </row>
    <row r="200" spans="1:7">
      <c r="A200" s="25" t="s">
        <v>1292</v>
      </c>
      <c r="B200" s="42" t="s">
        <v>609</v>
      </c>
      <c r="C200" s="163" t="s">
        <v>1345</v>
      </c>
      <c r="E200" s="62"/>
      <c r="F200" s="62"/>
    </row>
    <row r="201" spans="1:7">
      <c r="A201" s="25" t="s">
        <v>1293</v>
      </c>
      <c r="B201" s="42" t="s">
        <v>609</v>
      </c>
      <c r="C201" s="163" t="s">
        <v>1345</v>
      </c>
      <c r="E201" s="62"/>
      <c r="F201" s="62"/>
    </row>
    <row r="202" spans="1:7">
      <c r="A202" s="25" t="s">
        <v>1294</v>
      </c>
      <c r="B202" s="42" t="s">
        <v>609</v>
      </c>
      <c r="C202" s="163" t="s">
        <v>1345</v>
      </c>
    </row>
    <row r="203" spans="1:7">
      <c r="A203" s="25" t="s">
        <v>1295</v>
      </c>
      <c r="B203" s="42" t="s">
        <v>609</v>
      </c>
      <c r="C203" s="163" t="s">
        <v>1345</v>
      </c>
    </row>
    <row r="204" spans="1:7">
      <c r="A204" s="25" t="s">
        <v>1296</v>
      </c>
      <c r="B204" s="42" t="s">
        <v>609</v>
      </c>
      <c r="C204" s="163" t="s">
        <v>1345</v>
      </c>
    </row>
    <row r="205" spans="1:7">
      <c r="A205" s="25" t="s">
        <v>1297</v>
      </c>
      <c r="B205" s="42" t="s">
        <v>609</v>
      </c>
      <c r="C205" s="163" t="s">
        <v>1345</v>
      </c>
    </row>
    <row r="206" spans="1:7">
      <c r="A206" s="25" t="s">
        <v>1298</v>
      </c>
      <c r="B206" s="42" t="s">
        <v>609</v>
      </c>
      <c r="C206" s="163" t="s">
        <v>1345</v>
      </c>
    </row>
    <row r="207" spans="1:7" outlineLevel="1">
      <c r="A207" s="25" t="s">
        <v>1299</v>
      </c>
    </row>
    <row r="208" spans="1:7" outlineLevel="1">
      <c r="A208" s="25" t="s">
        <v>1300</v>
      </c>
    </row>
    <row r="209" spans="1:1" outlineLevel="1">
      <c r="A209" s="25" t="s">
        <v>1301</v>
      </c>
    </row>
    <row r="210" spans="1:1" outlineLevel="1">
      <c r="A210" s="25" t="s">
        <v>1302</v>
      </c>
    </row>
    <row r="211" spans="1:1" outlineLevel="1">
      <c r="A211" s="25" t="s">
        <v>1303</v>
      </c>
    </row>
  </sheetData>
  <sheetProtection algorithmName="SHA-512" hashValue="qgIGoNtSRe+K74bTc/Zbv7uU2tEUfZ9sc9uckljrM5DQ+iSkQIFnzcaM+sFfTdDgI2TeNXU19yrCyqSmDpDMUA==" saltValue="9zzyAYhJpCRDGy3G2XdXiQ==" spinCount="100000" sheet="1" formatCells="0" formatColumns="0" formatRows="0" insertHyperlinks="0" sort="0" autoFilter="0" pivotTables="0"/>
  <protectedRanges>
    <protectedRange sqref="C168 C171:D178 B180:D188 B190:C211" name="Range5"/>
    <protectedRange sqref="C81:C89 B84:B89 B94:B99 C91:C99 B106:B109 C101:C109 C111:C115 B112:B115" name="Range3"/>
    <protectedRange sqref="C3 B11:B16 C10:C16 B19:B24 C18:C24 C27:C54 C56:C58 C60:C79 B70:B79" name="Range2"/>
    <protectedRange sqref="C117 B120:D143 C146 C149:D156 B158:D166" name="Range4"/>
  </protectedRanges>
  <hyperlinks>
    <hyperlink ref="B6" location="'B3. HTT Shipping Assets'!B8" display="9. Shipping Assets"/>
    <hyperlink ref="B80" location="'2. Harmonised Glossary'!A9" display="Breakdown by Interest Rate"/>
    <hyperlink ref="B110" location="'2. Harmonised Glossary'!A14" display="Non-Performing Loans (NPLs)"/>
    <hyperlink ref="B145" location="'2. Harmonised Glossary'!A288" display="Loan to Value (LTV) Information - Un-indexed"/>
    <hyperlink ref="B167" location="'2. Harmonised Glossary'!A11" display="Loan to Value (LTV) Information - Indexed"/>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E36E00"/>
  </sheetPr>
  <dimension ref="A1:M383"/>
  <sheetViews>
    <sheetView zoomScale="80" zoomScaleNormal="80" workbookViewId="0"/>
  </sheetViews>
  <sheetFormatPr baseColWidth="10" defaultColWidth="11.42578125" defaultRowHeight="15" outlineLevelRow="1"/>
  <cols>
    <col min="1" max="1" width="16.28515625" customWidth="1"/>
    <col min="2" max="2" width="89.85546875" style="25" bestFit="1" customWidth="1"/>
    <col min="3" max="3" width="134.7109375" style="2" customWidth="1"/>
    <col min="4" max="13" width="11.42578125" style="2"/>
  </cols>
  <sheetData>
    <row r="1" spans="1:13" s="150" customFormat="1" ht="31.5">
      <c r="A1" s="148" t="s">
        <v>1304</v>
      </c>
      <c r="B1" s="148"/>
      <c r="C1" s="156" t="s">
        <v>1676</v>
      </c>
      <c r="D1" s="20"/>
      <c r="E1" s="20"/>
      <c r="F1" s="20"/>
      <c r="G1" s="20"/>
      <c r="H1" s="20"/>
      <c r="I1" s="20"/>
      <c r="J1" s="20"/>
      <c r="K1" s="20"/>
      <c r="L1" s="20"/>
      <c r="M1" s="20"/>
    </row>
    <row r="2" spans="1:13">
      <c r="B2" s="23"/>
      <c r="C2" s="23"/>
    </row>
    <row r="3" spans="1:13">
      <c r="A3" s="80" t="s">
        <v>1305</v>
      </c>
      <c r="B3" s="81"/>
      <c r="C3" s="23"/>
    </row>
    <row r="4" spans="1:13">
      <c r="C4" s="23"/>
    </row>
    <row r="5" spans="1:13" ht="37.5">
      <c r="A5" s="36" t="s">
        <v>31</v>
      </c>
      <c r="B5" s="36" t="s">
        <v>1306</v>
      </c>
      <c r="C5" s="82" t="s">
        <v>1690</v>
      </c>
    </row>
    <row r="6" spans="1:13" ht="45">
      <c r="A6" s="1" t="s">
        <v>1307</v>
      </c>
      <c r="B6" s="39" t="s">
        <v>1308</v>
      </c>
      <c r="C6" s="168" t="s">
        <v>1705</v>
      </c>
    </row>
    <row r="7" spans="1:13">
      <c r="A7" s="1" t="s">
        <v>1309</v>
      </c>
      <c r="B7" s="39" t="s">
        <v>1310</v>
      </c>
      <c r="C7" s="168" t="s">
        <v>1706</v>
      </c>
    </row>
    <row r="8" spans="1:13" ht="30">
      <c r="A8" s="1" t="s">
        <v>1311</v>
      </c>
      <c r="B8" s="39" t="s">
        <v>1312</v>
      </c>
      <c r="C8" s="169" t="s">
        <v>1707</v>
      </c>
    </row>
    <row r="9" spans="1:13">
      <c r="A9" s="1" t="s">
        <v>1313</v>
      </c>
      <c r="B9" s="39" t="s">
        <v>1314</v>
      </c>
      <c r="C9" s="168" t="s">
        <v>1708</v>
      </c>
    </row>
    <row r="10" spans="1:13" ht="44.25" customHeight="1">
      <c r="A10" s="1" t="s">
        <v>1315</v>
      </c>
      <c r="B10" s="39" t="s">
        <v>1534</v>
      </c>
      <c r="C10" s="168" t="s">
        <v>1709</v>
      </c>
    </row>
    <row r="11" spans="1:13" ht="54.75" customHeight="1">
      <c r="A11" s="1" t="s">
        <v>1316</v>
      </c>
      <c r="B11" s="39" t="s">
        <v>1317</v>
      </c>
      <c r="C11" s="168" t="s">
        <v>1710</v>
      </c>
    </row>
    <row r="12" spans="1:13" ht="30">
      <c r="A12" s="1" t="s">
        <v>1318</v>
      </c>
      <c r="B12" s="39" t="s">
        <v>1319</v>
      </c>
      <c r="C12" s="168" t="s">
        <v>1711</v>
      </c>
    </row>
    <row r="13" spans="1:13">
      <c r="A13" s="1" t="s">
        <v>1320</v>
      </c>
      <c r="B13" s="39" t="s">
        <v>1321</v>
      </c>
      <c r="C13" s="168" t="s">
        <v>1345</v>
      </c>
    </row>
    <row r="14" spans="1:13" ht="30">
      <c r="A14" s="1" t="s">
        <v>1322</v>
      </c>
      <c r="B14" s="39" t="s">
        <v>1323</v>
      </c>
      <c r="C14" s="168" t="s">
        <v>1712</v>
      </c>
    </row>
    <row r="15" spans="1:13">
      <c r="A15" s="1" t="s">
        <v>1324</v>
      </c>
      <c r="B15" s="39" t="s">
        <v>1325</v>
      </c>
      <c r="C15" s="168" t="s">
        <v>1713</v>
      </c>
    </row>
    <row r="16" spans="1:13" ht="150">
      <c r="A16" s="1" t="s">
        <v>1326</v>
      </c>
      <c r="B16" s="43" t="s">
        <v>1327</v>
      </c>
      <c r="C16" s="168" t="s">
        <v>1714</v>
      </c>
    </row>
    <row r="17" spans="1:3" ht="30" customHeight="1">
      <c r="A17" s="1" t="s">
        <v>1328</v>
      </c>
      <c r="B17" s="43" t="s">
        <v>1329</v>
      </c>
      <c r="C17" s="168" t="s">
        <v>1715</v>
      </c>
    </row>
    <row r="18" spans="1:3">
      <c r="A18" s="1" t="s">
        <v>1330</v>
      </c>
      <c r="B18" s="43" t="s">
        <v>1331</v>
      </c>
      <c r="C18" s="168" t="s">
        <v>1716</v>
      </c>
    </row>
    <row r="19" spans="1:3" outlineLevel="1">
      <c r="A19" s="1" t="s">
        <v>1332</v>
      </c>
      <c r="B19" s="40" t="s">
        <v>1333</v>
      </c>
      <c r="C19" s="25"/>
    </row>
    <row r="20" spans="1:3" outlineLevel="1">
      <c r="A20" s="1" t="s">
        <v>1334</v>
      </c>
      <c r="B20" s="75"/>
      <c r="C20" s="25"/>
    </row>
    <row r="21" spans="1:3" outlineLevel="1">
      <c r="A21" s="1" t="s">
        <v>1335</v>
      </c>
      <c r="B21" s="75"/>
      <c r="C21" s="25"/>
    </row>
    <row r="22" spans="1:3" outlineLevel="1">
      <c r="A22" s="1" t="s">
        <v>1336</v>
      </c>
      <c r="B22" s="75"/>
      <c r="C22" s="25"/>
    </row>
    <row r="23" spans="1:3" outlineLevel="1">
      <c r="A23" s="1" t="s">
        <v>1337</v>
      </c>
      <c r="B23" s="75"/>
      <c r="C23" s="25"/>
    </row>
    <row r="24" spans="1:3" ht="18.75">
      <c r="A24" s="36"/>
      <c r="B24" s="36" t="s">
        <v>1338</v>
      </c>
      <c r="C24" s="82" t="s">
        <v>1339</v>
      </c>
    </row>
    <row r="25" spans="1:3">
      <c r="A25" s="1" t="s">
        <v>1340</v>
      </c>
      <c r="B25" s="43" t="s">
        <v>1341</v>
      </c>
      <c r="C25" s="25" t="s">
        <v>1342</v>
      </c>
    </row>
    <row r="26" spans="1:3">
      <c r="A26" s="1" t="s">
        <v>1343</v>
      </c>
      <c r="B26" s="43" t="s">
        <v>1344</v>
      </c>
      <c r="C26" s="25" t="s">
        <v>1345</v>
      </c>
    </row>
    <row r="27" spans="1:3">
      <c r="A27" s="1" t="s">
        <v>1346</v>
      </c>
      <c r="B27" s="43" t="s">
        <v>1347</v>
      </c>
      <c r="C27" s="25" t="s">
        <v>1348</v>
      </c>
    </row>
    <row r="28" spans="1:3" outlineLevel="1">
      <c r="A28" s="1" t="s">
        <v>1349</v>
      </c>
      <c r="B28" s="42"/>
      <c r="C28" s="25"/>
    </row>
    <row r="29" spans="1:3" outlineLevel="1">
      <c r="A29" s="1" t="s">
        <v>1350</v>
      </c>
      <c r="B29" s="42"/>
      <c r="C29" s="25"/>
    </row>
    <row r="30" spans="1:3" outlineLevel="1">
      <c r="A30" s="1" t="s">
        <v>1675</v>
      </c>
      <c r="B30" s="43"/>
      <c r="C30" s="25"/>
    </row>
    <row r="31" spans="1:3" ht="18.75">
      <c r="A31" s="36"/>
      <c r="B31" s="36" t="s">
        <v>1351</v>
      </c>
      <c r="C31" s="82" t="s">
        <v>1690</v>
      </c>
    </row>
    <row r="32" spans="1:3">
      <c r="A32" s="1" t="s">
        <v>1352</v>
      </c>
      <c r="B32" s="39" t="s">
        <v>1353</v>
      </c>
      <c r="C32" s="25"/>
    </row>
    <row r="33" spans="1:2">
      <c r="A33" s="1" t="s">
        <v>1354</v>
      </c>
      <c r="B33" s="42"/>
    </row>
    <row r="34" spans="1:2">
      <c r="A34" s="1" t="s">
        <v>1355</v>
      </c>
      <c r="B34" s="42"/>
    </row>
    <row r="35" spans="1:2">
      <c r="A35" s="1" t="s">
        <v>1356</v>
      </c>
      <c r="B35" s="42"/>
    </row>
    <row r="36" spans="1:2">
      <c r="A36" s="1" t="s">
        <v>1357</v>
      </c>
      <c r="B36" s="42"/>
    </row>
    <row r="37" spans="1:2">
      <c r="A37" s="1" t="s">
        <v>1358</v>
      </c>
      <c r="B37" s="42"/>
    </row>
    <row r="38" spans="1:2">
      <c r="B38" s="42"/>
    </row>
    <row r="39" spans="1:2">
      <c r="B39" s="42"/>
    </row>
    <row r="40" spans="1:2">
      <c r="B40" s="42"/>
    </row>
    <row r="41" spans="1:2">
      <c r="B41" s="42"/>
    </row>
    <row r="42" spans="1:2">
      <c r="B42" s="42"/>
    </row>
    <row r="43" spans="1:2">
      <c r="B43" s="42"/>
    </row>
    <row r="44" spans="1:2">
      <c r="B44" s="42"/>
    </row>
    <row r="45" spans="1:2">
      <c r="B45" s="42"/>
    </row>
    <row r="46" spans="1:2">
      <c r="B46" s="42"/>
    </row>
    <row r="47" spans="1:2">
      <c r="B47" s="42"/>
    </row>
    <row r="48" spans="1:2">
      <c r="B48" s="42"/>
    </row>
    <row r="49" spans="2:2">
      <c r="B49" s="42"/>
    </row>
    <row r="50" spans="2:2">
      <c r="B50" s="42"/>
    </row>
    <row r="51" spans="2:2">
      <c r="B51" s="42"/>
    </row>
    <row r="52" spans="2:2">
      <c r="B52" s="42"/>
    </row>
    <row r="53" spans="2:2">
      <c r="B53" s="42"/>
    </row>
    <row r="54" spans="2:2">
      <c r="B54" s="42"/>
    </row>
    <row r="55" spans="2:2">
      <c r="B55" s="42"/>
    </row>
    <row r="56" spans="2:2">
      <c r="B56" s="42"/>
    </row>
    <row r="57" spans="2:2">
      <c r="B57" s="42"/>
    </row>
    <row r="58" spans="2:2">
      <c r="B58" s="42"/>
    </row>
    <row r="59" spans="2:2">
      <c r="B59" s="42"/>
    </row>
    <row r="60" spans="2:2">
      <c r="B60" s="42"/>
    </row>
    <row r="61" spans="2:2">
      <c r="B61" s="42"/>
    </row>
    <row r="62" spans="2:2">
      <c r="B62" s="42"/>
    </row>
    <row r="63" spans="2:2">
      <c r="B63" s="42"/>
    </row>
    <row r="64" spans="2:2">
      <c r="B64" s="42"/>
    </row>
    <row r="65" spans="2:2">
      <c r="B65" s="42"/>
    </row>
    <row r="66" spans="2:2">
      <c r="B66" s="42"/>
    </row>
    <row r="67" spans="2:2">
      <c r="B67" s="42"/>
    </row>
    <row r="68" spans="2:2">
      <c r="B68" s="42"/>
    </row>
    <row r="69" spans="2:2">
      <c r="B69" s="42"/>
    </row>
    <row r="70" spans="2:2">
      <c r="B70" s="42"/>
    </row>
    <row r="71" spans="2:2">
      <c r="B71" s="42"/>
    </row>
    <row r="72" spans="2:2">
      <c r="B72" s="42"/>
    </row>
    <row r="73" spans="2:2">
      <c r="B73" s="42"/>
    </row>
    <row r="74" spans="2:2">
      <c r="B74" s="42"/>
    </row>
    <row r="75" spans="2:2">
      <c r="B75" s="42"/>
    </row>
    <row r="76" spans="2:2">
      <c r="B76" s="42"/>
    </row>
    <row r="77" spans="2:2">
      <c r="B77" s="42"/>
    </row>
    <row r="78" spans="2:2">
      <c r="B78" s="42"/>
    </row>
    <row r="79" spans="2:2">
      <c r="B79" s="42"/>
    </row>
    <row r="80" spans="2:2">
      <c r="B80" s="42"/>
    </row>
    <row r="81" spans="2:2">
      <c r="B81" s="42"/>
    </row>
    <row r="82" spans="2:2">
      <c r="B82" s="42"/>
    </row>
    <row r="83" spans="2:2">
      <c r="B83" s="23"/>
    </row>
    <row r="84" spans="2:2">
      <c r="B84" s="23"/>
    </row>
    <row r="85" spans="2:2">
      <c r="B85" s="23"/>
    </row>
    <row r="86" spans="2:2">
      <c r="B86" s="23"/>
    </row>
    <row r="87" spans="2:2">
      <c r="B87" s="23"/>
    </row>
    <row r="88" spans="2:2">
      <c r="B88" s="23"/>
    </row>
    <row r="89" spans="2:2">
      <c r="B89" s="23"/>
    </row>
    <row r="90" spans="2:2">
      <c r="B90" s="23"/>
    </row>
    <row r="91" spans="2:2">
      <c r="B91" s="23"/>
    </row>
    <row r="92" spans="2:2">
      <c r="B92" s="23"/>
    </row>
    <row r="93" spans="2:2">
      <c r="B93" s="42"/>
    </row>
    <row r="94" spans="2:2">
      <c r="B94" s="42"/>
    </row>
    <row r="95" spans="2:2">
      <c r="B95" s="42"/>
    </row>
    <row r="96" spans="2:2">
      <c r="B96" s="42"/>
    </row>
    <row r="97" spans="2:2">
      <c r="B97" s="42"/>
    </row>
    <row r="98" spans="2:2">
      <c r="B98" s="42"/>
    </row>
    <row r="99" spans="2:2">
      <c r="B99" s="42"/>
    </row>
    <row r="100" spans="2:2">
      <c r="B100" s="42"/>
    </row>
    <row r="101" spans="2:2">
      <c r="B101" s="21"/>
    </row>
    <row r="102" spans="2:2">
      <c r="B102" s="42"/>
    </row>
    <row r="103" spans="2:2">
      <c r="B103" s="42"/>
    </row>
    <row r="104" spans="2:2">
      <c r="B104" s="42"/>
    </row>
    <row r="105" spans="2:2">
      <c r="B105" s="42"/>
    </row>
    <row r="106" spans="2:2">
      <c r="B106" s="42"/>
    </row>
    <row r="107" spans="2:2">
      <c r="B107" s="42"/>
    </row>
    <row r="108" spans="2:2">
      <c r="B108" s="42"/>
    </row>
    <row r="109" spans="2:2">
      <c r="B109" s="42"/>
    </row>
    <row r="110" spans="2:2">
      <c r="B110" s="42"/>
    </row>
    <row r="111" spans="2:2">
      <c r="B111" s="42"/>
    </row>
    <row r="112" spans="2:2">
      <c r="B112" s="42"/>
    </row>
    <row r="113" spans="2:2">
      <c r="B113" s="42"/>
    </row>
    <row r="114" spans="2:2">
      <c r="B114" s="42"/>
    </row>
    <row r="115" spans="2:2">
      <c r="B115" s="42"/>
    </row>
    <row r="116" spans="2:2">
      <c r="B116" s="42"/>
    </row>
    <row r="117" spans="2:2">
      <c r="B117" s="42"/>
    </row>
    <row r="118" spans="2:2">
      <c r="B118" s="42"/>
    </row>
    <row r="120" spans="2:2">
      <c r="B120" s="42"/>
    </row>
    <row r="121" spans="2:2">
      <c r="B121" s="42"/>
    </row>
    <row r="122" spans="2:2">
      <c r="B122" s="42"/>
    </row>
    <row r="127" spans="2:2">
      <c r="B127" s="31"/>
    </row>
    <row r="128" spans="2:2">
      <c r="B128" s="83"/>
    </row>
    <row r="134" spans="2:2">
      <c r="B134" s="43"/>
    </row>
    <row r="135" spans="2:2">
      <c r="B135" s="42"/>
    </row>
    <row r="137" spans="2:2">
      <c r="B137" s="42"/>
    </row>
    <row r="138" spans="2:2">
      <c r="B138" s="42"/>
    </row>
    <row r="139" spans="2:2">
      <c r="B139" s="42"/>
    </row>
    <row r="140" spans="2:2">
      <c r="B140" s="42"/>
    </row>
    <row r="141" spans="2:2">
      <c r="B141" s="42"/>
    </row>
    <row r="142" spans="2:2">
      <c r="B142" s="42"/>
    </row>
    <row r="143" spans="2:2">
      <c r="B143" s="42"/>
    </row>
    <row r="144" spans="2:2">
      <c r="B144" s="42"/>
    </row>
    <row r="145" spans="2:2">
      <c r="B145" s="42"/>
    </row>
    <row r="146" spans="2:2">
      <c r="B146" s="42"/>
    </row>
    <row r="147" spans="2:2">
      <c r="B147" s="42"/>
    </row>
    <row r="148" spans="2:2">
      <c r="B148" s="42"/>
    </row>
    <row r="245" spans="2:2">
      <c r="B245" s="39"/>
    </row>
    <row r="246" spans="2:2">
      <c r="B246" s="42"/>
    </row>
    <row r="247" spans="2:2">
      <c r="B247" s="42"/>
    </row>
    <row r="250" spans="2:2">
      <c r="B250" s="42"/>
    </row>
    <row r="266" spans="2:2">
      <c r="B266" s="39"/>
    </row>
    <row r="296" spans="2:2">
      <c r="B296" s="31"/>
    </row>
    <row r="297" spans="2:2">
      <c r="B297" s="42"/>
    </row>
    <row r="299" spans="2:2">
      <c r="B299" s="42"/>
    </row>
    <row r="300" spans="2:2">
      <c r="B300" s="42"/>
    </row>
    <row r="301" spans="2:2">
      <c r="B301" s="42"/>
    </row>
    <row r="302" spans="2:2">
      <c r="B302" s="42"/>
    </row>
    <row r="303" spans="2:2">
      <c r="B303" s="42"/>
    </row>
    <row r="304" spans="2:2">
      <c r="B304" s="42"/>
    </row>
    <row r="305" spans="2:2">
      <c r="B305" s="42"/>
    </row>
    <row r="306" spans="2:2">
      <c r="B306" s="42"/>
    </row>
    <row r="307" spans="2:2">
      <c r="B307" s="42"/>
    </row>
    <row r="308" spans="2:2">
      <c r="B308" s="42"/>
    </row>
    <row r="309" spans="2:2">
      <c r="B309" s="42"/>
    </row>
    <row r="310" spans="2:2">
      <c r="B310" s="42"/>
    </row>
    <row r="322" spans="2:2">
      <c r="B322" s="42"/>
    </row>
    <row r="323" spans="2:2">
      <c r="B323" s="42"/>
    </row>
    <row r="324" spans="2:2">
      <c r="B324" s="42"/>
    </row>
    <row r="325" spans="2:2">
      <c r="B325" s="42"/>
    </row>
    <row r="326" spans="2:2">
      <c r="B326" s="42"/>
    </row>
    <row r="327" spans="2:2">
      <c r="B327" s="42"/>
    </row>
    <row r="328" spans="2:2">
      <c r="B328" s="42"/>
    </row>
    <row r="329" spans="2:2">
      <c r="B329" s="42"/>
    </row>
    <row r="330" spans="2:2">
      <c r="B330" s="42"/>
    </row>
    <row r="332" spans="2:2">
      <c r="B332" s="42"/>
    </row>
    <row r="333" spans="2:2">
      <c r="B333" s="42"/>
    </row>
    <row r="334" spans="2:2">
      <c r="B334" s="42"/>
    </row>
    <row r="335" spans="2:2">
      <c r="B335" s="42"/>
    </row>
    <row r="336" spans="2:2">
      <c r="B336" s="42"/>
    </row>
    <row r="338" spans="2:2">
      <c r="B338" s="42"/>
    </row>
    <row r="341" spans="2:2">
      <c r="B341" s="42"/>
    </row>
    <row r="344" spans="2:2">
      <c r="B344" s="42"/>
    </row>
    <row r="345" spans="2:2">
      <c r="B345" s="42"/>
    </row>
    <row r="346" spans="2:2">
      <c r="B346" s="42"/>
    </row>
    <row r="347" spans="2:2">
      <c r="B347" s="42"/>
    </row>
    <row r="348" spans="2:2">
      <c r="B348" s="42"/>
    </row>
    <row r="349" spans="2:2">
      <c r="B349" s="42"/>
    </row>
    <row r="350" spans="2:2">
      <c r="B350" s="42"/>
    </row>
    <row r="351" spans="2:2">
      <c r="B351" s="42"/>
    </row>
    <row r="352" spans="2:2">
      <c r="B352" s="42"/>
    </row>
    <row r="353" spans="2:2">
      <c r="B353" s="42"/>
    </row>
    <row r="354" spans="2:2">
      <c r="B354" s="42"/>
    </row>
    <row r="355" spans="2:2">
      <c r="B355" s="42"/>
    </row>
    <row r="356" spans="2:2">
      <c r="B356" s="42"/>
    </row>
    <row r="357" spans="2:2">
      <c r="B357" s="42"/>
    </row>
    <row r="358" spans="2:2">
      <c r="B358" s="42"/>
    </row>
    <row r="359" spans="2:2">
      <c r="B359" s="42"/>
    </row>
    <row r="360" spans="2:2">
      <c r="B360" s="42"/>
    </row>
    <row r="361" spans="2:2">
      <c r="B361" s="42"/>
    </row>
    <row r="362" spans="2:2">
      <c r="B362" s="42"/>
    </row>
    <row r="366" spans="2:2">
      <c r="B366" s="31"/>
    </row>
    <row r="383" spans="2:2">
      <c r="B383" s="84"/>
    </row>
  </sheetData>
  <sheetProtection algorithmName="SHA-512" hashValue="VUrSGSIv0Uo8t4QdRsATcuhBvmQWgc/rnhRJ3JuTcmZDZo9OmPj0bj3B/EysGVWSFioYxMpZkxtZk+K+BdtNNg==" saltValue="UFarv6GWwfgF5zyThTEnBw==" spinCount="100000" sheet="1" formatCells="0" formatColumns="0" formatRows="0" insertHyperlinks="0" sort="0" autoFilter="0" pivotTables="0"/>
  <protectedRanges>
    <protectedRange sqref="C6:C18 B19:C23 C32:C68 B32 A33:B68" name="Glossary"/>
  </protectedRanges>
  <pageMargins left="0.70866141732283472" right="0.70866141732283472" top="0.74803149606299213" bottom="0.74803149606299213" header="0.31496062992125984" footer="0.31496062992125984"/>
  <pageSetup paperSize="9" scale="50" orientation="landscape" r:id="rId1"/>
  <headerFooter>
    <oddHeader>&amp;R&amp;G</oddHeader>
  </headerFooter>
  <legacyDrawingHF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562"/>
  <sheetViews>
    <sheetView zoomScale="80" zoomScaleNormal="80" workbookViewId="0"/>
  </sheetViews>
  <sheetFormatPr baseColWidth="10" defaultColWidth="9.140625" defaultRowHeight="15"/>
  <cols>
    <col min="1" max="1" width="5.42578125" style="165" customWidth="1"/>
    <col min="2" max="5" width="20.7109375" style="166" customWidth="1"/>
    <col min="6" max="6" width="27.85546875" style="166" customWidth="1"/>
    <col min="7" max="8" width="20.7109375" style="166" customWidth="1"/>
    <col min="9" max="10" width="20.7109375" style="174" customWidth="1"/>
  </cols>
  <sheetData>
    <row r="1" spans="1:10">
      <c r="A1" s="170"/>
      <c r="B1" s="171" t="s">
        <v>1717</v>
      </c>
      <c r="C1" s="172"/>
      <c r="D1" s="172"/>
      <c r="E1" s="172"/>
      <c r="F1" s="172"/>
      <c r="G1" s="172"/>
      <c r="H1" s="172"/>
      <c r="I1" s="173"/>
      <c r="J1" s="173"/>
    </row>
    <row r="2" spans="1:10" ht="15.75" thickBot="1"/>
    <row r="3" spans="1:10" ht="15.75" thickBot="1">
      <c r="B3" s="175" t="s">
        <v>1718</v>
      </c>
      <c r="C3" s="176" t="s">
        <v>1692</v>
      </c>
      <c r="D3" s="177"/>
      <c r="E3" s="178"/>
      <c r="G3" s="179"/>
      <c r="H3" s="174"/>
    </row>
    <row r="4" spans="1:10" ht="15.75" thickBot="1">
      <c r="B4" s="175" t="s">
        <v>1719</v>
      </c>
      <c r="C4" s="401">
        <v>43738</v>
      </c>
      <c r="G4" s="179"/>
      <c r="H4" s="174"/>
    </row>
    <row r="5" spans="1:10">
      <c r="G5" s="179"/>
      <c r="H5" s="174"/>
    </row>
    <row r="6" spans="1:10">
      <c r="C6" s="180"/>
    </row>
    <row r="7" spans="1:10">
      <c r="A7" s="181">
        <v>1</v>
      </c>
      <c r="B7" s="182" t="s">
        <v>1720</v>
      </c>
      <c r="C7" s="182"/>
      <c r="D7" s="182"/>
      <c r="E7" s="182"/>
      <c r="F7" s="182"/>
      <c r="G7" s="182"/>
      <c r="H7" s="182"/>
      <c r="I7" s="182"/>
      <c r="J7" s="182"/>
    </row>
    <row r="9" spans="1:10" ht="15.75" thickBot="1"/>
    <row r="10" spans="1:10">
      <c r="A10" s="165" t="s">
        <v>1721</v>
      </c>
      <c r="B10" s="183" t="s">
        <v>1722</v>
      </c>
      <c r="C10" s="184"/>
      <c r="D10" s="184"/>
      <c r="E10" s="185" t="s">
        <v>2089</v>
      </c>
      <c r="F10" s="186"/>
      <c r="G10" s="186"/>
      <c r="H10" s="187"/>
    </row>
    <row r="11" spans="1:10">
      <c r="B11" s="188" t="s">
        <v>1723</v>
      </c>
      <c r="C11" s="189"/>
      <c r="D11" s="189"/>
      <c r="E11" s="190"/>
      <c r="F11" s="191"/>
      <c r="G11" s="191"/>
      <c r="H11" s="192"/>
    </row>
    <row r="12" spans="1:10" ht="15.75" thickBot="1">
      <c r="B12" s="193" t="s">
        <v>1724</v>
      </c>
      <c r="C12" s="194"/>
      <c r="D12" s="194"/>
      <c r="E12" s="648" t="s">
        <v>2090</v>
      </c>
      <c r="F12" s="195"/>
      <c r="G12" s="195"/>
      <c r="H12" s="196"/>
    </row>
    <row r="13" spans="1:10">
      <c r="A13" s="197"/>
      <c r="B13" s="198"/>
      <c r="C13" s="198"/>
      <c r="D13" s="198"/>
      <c r="E13" s="198"/>
      <c r="F13" s="164"/>
      <c r="G13" s="199"/>
      <c r="H13" s="199"/>
    </row>
    <row r="14" spans="1:10" ht="15.75" thickBot="1">
      <c r="A14" s="197"/>
      <c r="B14" s="200"/>
      <c r="C14" s="200"/>
      <c r="D14" s="200"/>
      <c r="E14" s="200"/>
      <c r="F14" s="164"/>
      <c r="G14" s="199"/>
      <c r="H14" s="199"/>
    </row>
    <row r="15" spans="1:10" ht="15.75" thickBot="1">
      <c r="A15" s="165" t="s">
        <v>1725</v>
      </c>
      <c r="B15" s="201"/>
      <c r="C15" s="201"/>
      <c r="D15" s="201"/>
      <c r="E15" s="202"/>
      <c r="F15" s="203" t="s">
        <v>1726</v>
      </c>
      <c r="G15" s="204" t="s">
        <v>1727</v>
      </c>
      <c r="H15" s="205" t="s">
        <v>1728</v>
      </c>
    </row>
    <row r="16" spans="1:10">
      <c r="B16" s="206" t="s">
        <v>1729</v>
      </c>
      <c r="C16" s="207"/>
      <c r="D16" s="207"/>
      <c r="E16" s="208" t="s">
        <v>1730</v>
      </c>
      <c r="F16" s="402" t="s">
        <v>1731</v>
      </c>
      <c r="G16" s="403" t="s">
        <v>1732</v>
      </c>
      <c r="H16" s="404" t="s">
        <v>1733</v>
      </c>
      <c r="I16" s="210"/>
    </row>
    <row r="17" spans="1:10">
      <c r="B17" s="206"/>
      <c r="C17" s="207"/>
      <c r="D17" s="207"/>
      <c r="E17" s="211" t="s">
        <v>1734</v>
      </c>
      <c r="F17" s="405" t="s">
        <v>1735</v>
      </c>
      <c r="G17" s="406" t="s">
        <v>1732</v>
      </c>
      <c r="H17" s="407" t="s">
        <v>1733</v>
      </c>
      <c r="I17" s="210"/>
    </row>
    <row r="18" spans="1:10" ht="15.75" thickBot="1">
      <c r="B18" s="193"/>
      <c r="C18" s="194"/>
      <c r="D18" s="194"/>
      <c r="E18" s="213" t="s">
        <v>1736</v>
      </c>
      <c r="F18" s="408" t="s">
        <v>1737</v>
      </c>
      <c r="G18" s="409" t="s">
        <v>1732</v>
      </c>
      <c r="H18" s="410" t="s">
        <v>1733</v>
      </c>
      <c r="I18" s="210"/>
    </row>
    <row r="19" spans="1:10">
      <c r="A19" s="197"/>
      <c r="B19" s="215"/>
      <c r="C19" s="215"/>
      <c r="D19" s="215"/>
      <c r="E19" s="215"/>
      <c r="F19" s="216"/>
      <c r="G19" s="216"/>
      <c r="H19" s="216"/>
    </row>
    <row r="20" spans="1:10" ht="15.75" thickBot="1">
      <c r="A20" s="197"/>
      <c r="B20" s="215"/>
      <c r="C20" s="215"/>
      <c r="D20" s="215"/>
      <c r="E20" s="215"/>
      <c r="F20" s="216"/>
      <c r="G20" s="216"/>
      <c r="H20" s="216"/>
    </row>
    <row r="21" spans="1:10" ht="15.75" thickBot="1">
      <c r="A21" s="197" t="s">
        <v>1738</v>
      </c>
      <c r="B21" s="217"/>
      <c r="C21" s="217"/>
      <c r="D21" s="174"/>
      <c r="E21" s="218"/>
      <c r="F21" s="219" t="s">
        <v>1726</v>
      </c>
      <c r="G21" s="220" t="s">
        <v>1739</v>
      </c>
      <c r="H21" s="221" t="s">
        <v>1728</v>
      </c>
    </row>
    <row r="22" spans="1:10">
      <c r="A22" s="174"/>
      <c r="B22" s="183" t="s">
        <v>1740</v>
      </c>
      <c r="C22" s="184"/>
      <c r="D22" s="184"/>
      <c r="E22" s="222" t="s">
        <v>1730</v>
      </c>
      <c r="F22" s="223" t="s">
        <v>1741</v>
      </c>
      <c r="G22" s="209" t="s">
        <v>1741</v>
      </c>
      <c r="H22" s="224" t="s">
        <v>1741</v>
      </c>
    </row>
    <row r="23" spans="1:10">
      <c r="A23" s="197"/>
      <c r="B23" s="206"/>
      <c r="C23" s="207"/>
      <c r="D23" s="207"/>
      <c r="E23" s="211" t="s">
        <v>1734</v>
      </c>
      <c r="F23" s="225" t="s">
        <v>1741</v>
      </c>
      <c r="G23" s="212" t="s">
        <v>1741</v>
      </c>
      <c r="H23" s="226" t="s">
        <v>1741</v>
      </c>
    </row>
    <row r="24" spans="1:10" ht="15.75" thickBot="1">
      <c r="A24" s="197"/>
      <c r="B24" s="193"/>
      <c r="C24" s="194"/>
      <c r="D24" s="194"/>
      <c r="E24" s="213" t="s">
        <v>1736</v>
      </c>
      <c r="F24" s="227" t="s">
        <v>1741</v>
      </c>
      <c r="G24" s="214" t="s">
        <v>1741</v>
      </c>
      <c r="H24" s="228" t="s">
        <v>1741</v>
      </c>
    </row>
    <row r="25" spans="1:10">
      <c r="A25" s="197"/>
      <c r="B25" s="215"/>
      <c r="C25" s="215"/>
      <c r="D25" s="215"/>
      <c r="E25" s="215"/>
      <c r="F25" s="216"/>
      <c r="G25" s="216"/>
      <c r="H25" s="216"/>
    </row>
    <row r="26" spans="1:10" ht="15.75" thickBot="1">
      <c r="A26" s="197"/>
      <c r="B26" s="215"/>
      <c r="C26" s="215"/>
      <c r="D26" s="215"/>
      <c r="E26" s="215"/>
      <c r="F26" s="216"/>
      <c r="G26" s="216"/>
      <c r="H26" s="216"/>
    </row>
    <row r="27" spans="1:10">
      <c r="A27" s="165" t="s">
        <v>1742</v>
      </c>
      <c r="B27" s="183" t="s">
        <v>1743</v>
      </c>
      <c r="C27" s="229"/>
      <c r="D27" s="592">
        <v>0.16700000000000001</v>
      </c>
      <c r="E27" s="217"/>
      <c r="F27" s="210"/>
      <c r="G27" s="217"/>
    </row>
    <row r="28" spans="1:10" ht="15.75" thickBot="1">
      <c r="B28" s="193"/>
      <c r="C28" s="230" t="s">
        <v>1744</v>
      </c>
      <c r="D28" s="593">
        <v>43646</v>
      </c>
      <c r="E28" s="231"/>
      <c r="F28" s="210"/>
    </row>
    <row r="31" spans="1:10">
      <c r="A31" s="181">
        <v>2</v>
      </c>
      <c r="B31" s="182" t="s">
        <v>1745</v>
      </c>
      <c r="C31" s="182"/>
      <c r="D31" s="182"/>
      <c r="E31" s="182"/>
      <c r="F31" s="182"/>
      <c r="G31" s="182"/>
      <c r="H31" s="182"/>
      <c r="I31" s="182"/>
      <c r="J31" s="182"/>
    </row>
    <row r="32" spans="1:10">
      <c r="A32" s="232"/>
    </row>
    <row r="33" spans="1:10">
      <c r="A33" s="232"/>
    </row>
    <row r="34" spans="1:10">
      <c r="A34" s="232" t="s">
        <v>1746</v>
      </c>
      <c r="B34" s="233" t="s">
        <v>1747</v>
      </c>
      <c r="C34" s="234"/>
      <c r="D34" s="234"/>
      <c r="E34" s="234"/>
      <c r="F34" s="234"/>
      <c r="G34" s="234"/>
      <c r="H34" s="234"/>
      <c r="I34" s="235"/>
      <c r="J34" s="235"/>
    </row>
    <row r="35" spans="1:10" ht="15.75" thickBot="1">
      <c r="A35" s="232"/>
      <c r="B35" s="233"/>
      <c r="C35" s="234"/>
      <c r="D35" s="234"/>
      <c r="E35" s="234"/>
      <c r="F35" s="234"/>
      <c r="G35" s="234"/>
      <c r="H35" s="234"/>
      <c r="I35" s="235"/>
      <c r="J35" s="235"/>
    </row>
    <row r="36" spans="1:10">
      <c r="A36" s="232"/>
      <c r="B36" s="183" t="s">
        <v>1748</v>
      </c>
      <c r="C36" s="184"/>
      <c r="D36" s="184"/>
      <c r="E36" s="698" t="s">
        <v>1692</v>
      </c>
      <c r="F36" s="699"/>
      <c r="G36" s="700"/>
    </row>
    <row r="37" spans="1:10">
      <c r="A37" s="232"/>
      <c r="B37" s="188" t="s">
        <v>1749</v>
      </c>
      <c r="C37" s="189"/>
      <c r="D37" s="189"/>
      <c r="E37" s="701" t="s">
        <v>547</v>
      </c>
      <c r="F37" s="702"/>
      <c r="G37" s="703"/>
    </row>
    <row r="38" spans="1:10" ht="15.75" thickBot="1">
      <c r="A38" s="232"/>
      <c r="B38" s="236" t="s">
        <v>1750</v>
      </c>
      <c r="C38" s="237"/>
      <c r="D38" s="237"/>
      <c r="E38" s="704" t="s">
        <v>1751</v>
      </c>
      <c r="F38" s="705"/>
      <c r="G38" s="706"/>
    </row>
    <row r="39" spans="1:10" ht="15.75" thickBot="1">
      <c r="A39" s="238"/>
      <c r="B39" s="239"/>
      <c r="C39" s="239"/>
      <c r="D39" s="239"/>
      <c r="E39" s="164"/>
      <c r="F39" s="199"/>
      <c r="G39" s="174"/>
      <c r="H39" s="174"/>
    </row>
    <row r="40" spans="1:10">
      <c r="A40" s="232"/>
      <c r="B40" s="240" t="s">
        <v>1752</v>
      </c>
      <c r="C40" s="241"/>
      <c r="D40" s="241"/>
      <c r="E40" s="707" t="s">
        <v>1753</v>
      </c>
      <c r="F40" s="708"/>
      <c r="G40" s="709"/>
    </row>
    <row r="41" spans="1:10">
      <c r="A41" s="232"/>
      <c r="B41" s="206" t="s">
        <v>1754</v>
      </c>
      <c r="C41" s="207"/>
      <c r="D41" s="207"/>
      <c r="E41" s="701" t="s">
        <v>1694</v>
      </c>
      <c r="F41" s="702"/>
      <c r="G41" s="703"/>
    </row>
    <row r="42" spans="1:10" ht="15.75" thickBot="1">
      <c r="A42" s="238"/>
      <c r="B42" s="236" t="s">
        <v>1755</v>
      </c>
      <c r="C42" s="237"/>
      <c r="D42" s="237"/>
      <c r="E42" s="695" t="s">
        <v>1694</v>
      </c>
      <c r="F42" s="696"/>
      <c r="G42" s="697"/>
      <c r="H42" s="174"/>
    </row>
    <row r="43" spans="1:10">
      <c r="A43" s="232"/>
      <c r="B43" s="242"/>
    </row>
    <row r="44" spans="1:10">
      <c r="A44" s="232"/>
      <c r="B44" s="242"/>
    </row>
    <row r="45" spans="1:10">
      <c r="A45" s="232" t="s">
        <v>1756</v>
      </c>
      <c r="B45" s="233" t="s">
        <v>1757</v>
      </c>
      <c r="C45" s="234"/>
      <c r="D45" s="234"/>
      <c r="E45" s="234"/>
      <c r="F45" s="234"/>
      <c r="G45" s="234"/>
      <c r="H45" s="234"/>
      <c r="I45" s="235"/>
      <c r="J45" s="235"/>
    </row>
    <row r="46" spans="1:10" ht="15.75" thickBot="1">
      <c r="A46" s="232"/>
      <c r="B46" s="233"/>
      <c r="C46" s="234"/>
      <c r="D46" s="234"/>
      <c r="E46" s="234"/>
      <c r="F46" s="234"/>
      <c r="G46" s="234"/>
      <c r="H46" s="234"/>
      <c r="I46" s="235"/>
      <c r="J46" s="235"/>
    </row>
    <row r="47" spans="1:10">
      <c r="A47" s="232"/>
      <c r="B47" s="233"/>
      <c r="C47" s="215"/>
      <c r="D47" s="234"/>
      <c r="E47" s="243" t="s">
        <v>97</v>
      </c>
      <c r="F47" s="676" t="s">
        <v>1758</v>
      </c>
      <c r="G47" s="677"/>
      <c r="H47" s="234"/>
      <c r="I47" s="235"/>
      <c r="J47" s="235"/>
    </row>
    <row r="48" spans="1:10" ht="15.75" thickBot="1">
      <c r="A48" s="232"/>
      <c r="B48" s="233"/>
      <c r="C48" s="201"/>
      <c r="D48" s="234"/>
      <c r="E48" s="244" t="s">
        <v>1759</v>
      </c>
      <c r="F48" s="678" t="s">
        <v>1760</v>
      </c>
      <c r="G48" s="679"/>
      <c r="H48" s="234"/>
      <c r="I48" s="235"/>
      <c r="J48" s="235"/>
    </row>
    <row r="49" spans="1:10">
      <c r="A49" s="232"/>
      <c r="B49" s="183" t="s">
        <v>1761</v>
      </c>
      <c r="C49" s="245" t="s">
        <v>1762</v>
      </c>
      <c r="D49" s="246"/>
      <c r="E49" s="247">
        <v>0</v>
      </c>
      <c r="F49" s="680"/>
      <c r="G49" s="681"/>
    </row>
    <row r="50" spans="1:10">
      <c r="A50" s="238"/>
      <c r="B50" s="206"/>
      <c r="C50" s="248" t="s">
        <v>1763</v>
      </c>
      <c r="D50" s="249"/>
      <c r="E50" s="250">
        <v>0</v>
      </c>
      <c r="F50" s="682"/>
      <c r="G50" s="683"/>
      <c r="H50" s="174"/>
    </row>
    <row r="51" spans="1:10">
      <c r="A51" s="232"/>
      <c r="B51" s="206"/>
      <c r="C51" s="248" t="s">
        <v>1764</v>
      </c>
      <c r="D51" s="251"/>
      <c r="E51" s="250">
        <v>35001</v>
      </c>
      <c r="F51" s="682"/>
      <c r="G51" s="683"/>
    </row>
    <row r="52" spans="1:10" ht="15.75" thickBot="1">
      <c r="A52" s="232"/>
      <c r="B52" s="206"/>
      <c r="C52" s="252" t="s">
        <v>1765</v>
      </c>
      <c r="D52" s="253"/>
      <c r="E52" s="254">
        <v>0</v>
      </c>
      <c r="F52" s="684"/>
      <c r="G52" s="685"/>
    </row>
    <row r="53" spans="1:10" ht="15.75" thickBot="1">
      <c r="A53" s="232"/>
      <c r="B53" s="255"/>
      <c r="C53" s="256" t="s">
        <v>97</v>
      </c>
      <c r="D53" s="257"/>
      <c r="E53" s="411">
        <v>35001</v>
      </c>
      <c r="F53" s="686"/>
      <c r="G53" s="687"/>
    </row>
    <row r="54" spans="1:10" ht="15.75" thickBot="1">
      <c r="A54" s="232"/>
      <c r="E54" s="174"/>
    </row>
    <row r="55" spans="1:10" ht="15.75" thickBot="1">
      <c r="A55" s="232"/>
      <c r="B55" s="255" t="s">
        <v>1766</v>
      </c>
      <c r="C55" s="257"/>
      <c r="D55" s="258"/>
      <c r="E55" s="412">
        <v>23586.660155000001</v>
      </c>
      <c r="F55" s="259"/>
      <c r="G55" s="178"/>
    </row>
    <row r="56" spans="1:10">
      <c r="A56" s="232"/>
    </row>
    <row r="57" spans="1:10">
      <c r="A57" s="232"/>
    </row>
    <row r="58" spans="1:10">
      <c r="A58" s="232" t="s">
        <v>1767</v>
      </c>
      <c r="B58" s="233" t="s">
        <v>1768</v>
      </c>
      <c r="C58" s="234"/>
      <c r="D58" s="234"/>
      <c r="E58" s="234"/>
      <c r="F58" s="234"/>
      <c r="G58" s="234"/>
      <c r="H58" s="234"/>
      <c r="I58" s="235"/>
      <c r="J58" s="235"/>
    </row>
    <row r="59" spans="1:10" ht="15.75" thickBot="1">
      <c r="A59" s="232"/>
      <c r="B59" s="233"/>
      <c r="C59" s="234"/>
      <c r="D59" s="234"/>
      <c r="E59" s="234"/>
      <c r="F59" s="234"/>
      <c r="G59" s="234"/>
      <c r="H59" s="234"/>
      <c r="I59" s="235"/>
      <c r="J59" s="235"/>
    </row>
    <row r="60" spans="1:10" ht="15.75" thickBot="1">
      <c r="A60" s="232"/>
      <c r="C60" s="260" t="s">
        <v>1769</v>
      </c>
      <c r="D60" s="261" t="s">
        <v>1770</v>
      </c>
      <c r="F60" s="262"/>
      <c r="G60" s="234"/>
    </row>
    <row r="61" spans="1:10">
      <c r="A61" s="232"/>
      <c r="B61" s="263" t="s">
        <v>1771</v>
      </c>
      <c r="C61" s="264">
        <v>1.05</v>
      </c>
      <c r="D61" s="594">
        <v>1.4571171764972404</v>
      </c>
      <c r="E61" s="265"/>
      <c r="F61" s="234"/>
      <c r="G61" s="234"/>
      <c r="H61" s="234"/>
    </row>
    <row r="62" spans="1:10">
      <c r="A62" s="232"/>
      <c r="B62" s="266" t="s">
        <v>1772</v>
      </c>
      <c r="C62" s="267">
        <v>1</v>
      </c>
      <c r="D62" s="595">
        <v>1.1763327402393877</v>
      </c>
      <c r="E62" s="265"/>
      <c r="F62" s="234"/>
      <c r="G62" s="234"/>
      <c r="H62" s="234"/>
    </row>
    <row r="63" spans="1:10" ht="15.75" thickBot="1">
      <c r="A63" s="232"/>
      <c r="B63" s="268" t="s">
        <v>95</v>
      </c>
      <c r="C63" s="269"/>
      <c r="D63" s="270"/>
      <c r="F63" s="234"/>
      <c r="G63" s="234"/>
      <c r="H63" s="234"/>
    </row>
    <row r="64" spans="1:10">
      <c r="A64" s="238"/>
      <c r="B64" s="200"/>
      <c r="C64" s="200"/>
      <c r="D64" s="199"/>
      <c r="E64" s="174"/>
      <c r="F64" s="174"/>
      <c r="G64" s="174"/>
      <c r="H64" s="174"/>
    </row>
    <row r="65" spans="1:9">
      <c r="A65" s="238"/>
      <c r="B65" s="200"/>
      <c r="C65" s="271"/>
      <c r="D65" s="200"/>
      <c r="E65" s="199"/>
      <c r="F65" s="174"/>
      <c r="G65" s="174"/>
      <c r="H65" s="174"/>
    </row>
    <row r="66" spans="1:9">
      <c r="A66" s="238" t="s">
        <v>1773</v>
      </c>
      <c r="B66" s="272" t="s">
        <v>1774</v>
      </c>
      <c r="C66" s="271"/>
      <c r="D66" s="200"/>
      <c r="E66" s="199"/>
      <c r="F66" s="174"/>
      <c r="G66" s="174"/>
      <c r="H66" s="174"/>
    </row>
    <row r="67" spans="1:9" ht="15.75" thickBot="1">
      <c r="A67" s="238"/>
      <c r="B67" s="200"/>
      <c r="C67" s="271"/>
      <c r="D67" s="200"/>
      <c r="E67" s="199"/>
      <c r="F67" s="174"/>
      <c r="G67" s="174"/>
      <c r="H67" s="174"/>
    </row>
    <row r="68" spans="1:9" ht="15.75" thickBot="1">
      <c r="A68" s="238"/>
      <c r="B68" s="200"/>
      <c r="C68" s="271"/>
      <c r="D68" s="200"/>
      <c r="E68" s="273" t="s">
        <v>1726</v>
      </c>
      <c r="F68" s="204" t="s">
        <v>1727</v>
      </c>
      <c r="G68" s="274" t="s">
        <v>1728</v>
      </c>
      <c r="H68" s="174"/>
    </row>
    <row r="69" spans="1:9">
      <c r="A69" s="232"/>
      <c r="B69" s="183" t="s">
        <v>1775</v>
      </c>
      <c r="C69" s="184"/>
      <c r="D69" s="222" t="s">
        <v>1730</v>
      </c>
      <c r="E69" s="275" t="s">
        <v>1776</v>
      </c>
      <c r="F69" s="276" t="s">
        <v>1732</v>
      </c>
      <c r="G69" s="277" t="s">
        <v>1733</v>
      </c>
    </row>
    <row r="70" spans="1:9">
      <c r="A70" s="232"/>
      <c r="B70" s="206"/>
      <c r="C70" s="207"/>
      <c r="D70" s="211" t="s">
        <v>1734</v>
      </c>
      <c r="E70" s="278" t="s">
        <v>1777</v>
      </c>
      <c r="F70" s="279" t="s">
        <v>1732</v>
      </c>
      <c r="G70" s="226" t="s">
        <v>1733</v>
      </c>
    </row>
    <row r="71" spans="1:9" ht="15.75" thickBot="1">
      <c r="A71" s="232"/>
      <c r="B71" s="193"/>
      <c r="C71" s="194"/>
      <c r="D71" s="213" t="s">
        <v>1736</v>
      </c>
      <c r="E71" s="280" t="s">
        <v>1776</v>
      </c>
      <c r="F71" s="281" t="s">
        <v>1732</v>
      </c>
      <c r="G71" s="228" t="s">
        <v>1733</v>
      </c>
    </row>
    <row r="72" spans="1:9">
      <c r="A72" s="232"/>
      <c r="B72" s="217"/>
      <c r="C72" s="217"/>
      <c r="D72" s="217"/>
    </row>
    <row r="73" spans="1:9">
      <c r="A73" s="232"/>
      <c r="B73" s="217"/>
      <c r="C73" s="217"/>
      <c r="D73" s="217"/>
    </row>
    <row r="74" spans="1:9">
      <c r="A74" s="238" t="s">
        <v>1778</v>
      </c>
      <c r="B74" s="282" t="s">
        <v>1779</v>
      </c>
      <c r="C74" s="283"/>
      <c r="D74" s="174"/>
      <c r="E74" s="174"/>
      <c r="F74" s="174"/>
      <c r="G74" s="174"/>
      <c r="H74" s="174"/>
    </row>
    <row r="75" spans="1:9" ht="15.75" thickBot="1">
      <c r="A75" s="284"/>
      <c r="B75" s="285"/>
      <c r="C75" s="285"/>
    </row>
    <row r="76" spans="1:9" ht="15.75" thickBot="1">
      <c r="A76" s="232"/>
      <c r="B76" s="286" t="s">
        <v>1780</v>
      </c>
      <c r="C76" s="257"/>
      <c r="D76" s="258"/>
      <c r="E76" s="205" t="s">
        <v>1781</v>
      </c>
      <c r="G76" s="217"/>
      <c r="H76" s="287"/>
    </row>
    <row r="77" spans="1:9">
      <c r="A77" s="232"/>
      <c r="B77" s="188" t="s">
        <v>1782</v>
      </c>
      <c r="C77" s="189"/>
      <c r="D77" s="251"/>
      <c r="E77" s="596">
        <v>222</v>
      </c>
      <c r="G77" s="288"/>
      <c r="H77" s="289"/>
      <c r="I77" s="290"/>
    </row>
    <row r="78" spans="1:9">
      <c r="A78" s="232"/>
      <c r="B78" s="188" t="s">
        <v>1783</v>
      </c>
      <c r="C78" s="189"/>
      <c r="D78" s="251"/>
      <c r="E78" s="596">
        <v>60</v>
      </c>
      <c r="G78" s="288"/>
      <c r="H78" s="289"/>
      <c r="I78" s="290"/>
    </row>
    <row r="79" spans="1:9" ht="15.75" thickBot="1">
      <c r="A79" s="232"/>
      <c r="B79" s="236" t="s">
        <v>1784</v>
      </c>
      <c r="C79" s="237"/>
      <c r="D79" s="291"/>
      <c r="E79" s="292">
        <v>0</v>
      </c>
      <c r="G79" s="293"/>
      <c r="I79" s="294"/>
    </row>
    <row r="80" spans="1:9" ht="15.75" thickBot="1">
      <c r="A80" s="232"/>
      <c r="B80" s="255"/>
      <c r="C80" s="257"/>
      <c r="D80" s="295" t="s">
        <v>1785</v>
      </c>
      <c r="E80" s="597">
        <v>282</v>
      </c>
      <c r="G80" s="293"/>
    </row>
    <row r="81" spans="1:7">
      <c r="A81" s="232"/>
      <c r="B81" s="296" t="s">
        <v>1766</v>
      </c>
      <c r="C81" s="297"/>
      <c r="D81" s="298"/>
      <c r="E81" s="598">
        <v>23586.660155000001</v>
      </c>
      <c r="G81" s="288"/>
    </row>
    <row r="82" spans="1:7" ht="15.75" thickBot="1">
      <c r="A82" s="232"/>
      <c r="B82" s="299" t="s">
        <v>1786</v>
      </c>
      <c r="C82" s="300"/>
      <c r="D82" s="253"/>
      <c r="E82" s="301">
        <v>0</v>
      </c>
      <c r="G82" s="217"/>
    </row>
    <row r="83" spans="1:7" ht="15.75" thickBot="1">
      <c r="A83" s="232"/>
      <c r="B83" s="255"/>
      <c r="C83" s="257"/>
      <c r="D83" s="295" t="s">
        <v>1787</v>
      </c>
      <c r="E83" s="597">
        <v>23586.660155000001</v>
      </c>
      <c r="G83" s="217"/>
    </row>
    <row r="84" spans="1:7" ht="15.75" thickBot="1">
      <c r="A84" s="232"/>
      <c r="B84" s="286" t="s">
        <v>1788</v>
      </c>
      <c r="C84" s="257"/>
      <c r="D84" s="258"/>
      <c r="E84" s="597">
        <v>23868.660155000001</v>
      </c>
      <c r="G84" s="217"/>
    </row>
    <row r="85" spans="1:7">
      <c r="A85" s="232"/>
    </row>
    <row r="86" spans="1:7">
      <c r="A86" s="238" t="s">
        <v>1789</v>
      </c>
      <c r="B86" s="282" t="s">
        <v>1790</v>
      </c>
      <c r="C86" s="242"/>
      <c r="D86" s="242"/>
      <c r="E86" s="242"/>
      <c r="F86" s="242"/>
    </row>
    <row r="87" spans="1:7">
      <c r="A87" s="232"/>
      <c r="B87" s="242"/>
      <c r="C87" s="242"/>
      <c r="D87" s="242"/>
      <c r="E87" s="242"/>
      <c r="F87" s="242"/>
    </row>
    <row r="88" spans="1:7">
      <c r="A88" s="232"/>
      <c r="B88" s="302" t="s">
        <v>1791</v>
      </c>
      <c r="C88" s="300"/>
      <c r="D88" s="300"/>
      <c r="E88" s="300"/>
      <c r="F88" s="253"/>
    </row>
    <row r="89" spans="1:7">
      <c r="A89" s="232"/>
      <c r="B89" s="303" t="s">
        <v>1792</v>
      </c>
      <c r="C89" s="207"/>
      <c r="D89" s="207"/>
      <c r="E89" s="207"/>
      <c r="F89" s="304"/>
    </row>
    <row r="90" spans="1:7">
      <c r="A90" s="232"/>
      <c r="B90" s="303" t="s">
        <v>1793</v>
      </c>
      <c r="C90" s="207"/>
      <c r="D90" s="207"/>
      <c r="E90" s="207"/>
      <c r="F90" s="304"/>
    </row>
    <row r="91" spans="1:7">
      <c r="A91" s="232"/>
      <c r="B91" s="303" t="s">
        <v>1794</v>
      </c>
      <c r="C91" s="207"/>
      <c r="D91" s="207"/>
      <c r="E91" s="207"/>
      <c r="F91" s="304"/>
    </row>
    <row r="92" spans="1:7">
      <c r="A92" s="232"/>
      <c r="B92" s="303" t="s">
        <v>1795</v>
      </c>
      <c r="C92" s="207"/>
      <c r="D92" s="207"/>
      <c r="E92" s="207"/>
      <c r="F92" s="304"/>
    </row>
    <row r="93" spans="1:7">
      <c r="A93" s="232"/>
      <c r="B93" s="305"/>
      <c r="C93" s="306" t="s">
        <v>1796</v>
      </c>
      <c r="D93" s="207"/>
      <c r="E93" s="207"/>
      <c r="F93" s="304"/>
    </row>
    <row r="94" spans="1:7">
      <c r="A94" s="232"/>
      <c r="B94" s="305"/>
      <c r="C94" s="306" t="s">
        <v>1797</v>
      </c>
      <c r="D94" s="207"/>
      <c r="E94" s="207"/>
      <c r="F94" s="304"/>
    </row>
    <row r="95" spans="1:7">
      <c r="A95" s="232"/>
      <c r="B95" s="305"/>
      <c r="C95" s="306" t="s">
        <v>1798</v>
      </c>
      <c r="D95" s="207"/>
      <c r="E95" s="207"/>
      <c r="F95" s="304"/>
    </row>
    <row r="96" spans="1:7">
      <c r="A96" s="232"/>
      <c r="B96" s="307" t="s">
        <v>1799</v>
      </c>
      <c r="C96" s="306"/>
      <c r="D96" s="207"/>
      <c r="E96" s="207"/>
      <c r="F96" s="304"/>
    </row>
    <row r="97" spans="1:10">
      <c r="A97" s="232"/>
      <c r="B97" s="308" t="s">
        <v>1800</v>
      </c>
      <c r="C97" s="309"/>
      <c r="D97" s="297"/>
      <c r="E97" s="297"/>
      <c r="F97" s="298"/>
    </row>
    <row r="98" spans="1:10">
      <c r="A98" s="232"/>
    </row>
    <row r="99" spans="1:10">
      <c r="A99" s="238" t="s">
        <v>1801</v>
      </c>
      <c r="B99" s="688" t="s">
        <v>1802</v>
      </c>
      <c r="C99" s="688"/>
      <c r="D99" s="688"/>
      <c r="E99" s="310" t="s">
        <v>1803</v>
      </c>
    </row>
    <row r="101" spans="1:10">
      <c r="A101" s="181">
        <v>3</v>
      </c>
      <c r="B101" s="182" t="s">
        <v>1804</v>
      </c>
      <c r="C101" s="182"/>
      <c r="D101" s="182"/>
      <c r="E101" s="182"/>
      <c r="F101" s="182"/>
      <c r="G101" s="182"/>
      <c r="H101" s="182"/>
      <c r="I101" s="182"/>
      <c r="J101" s="182"/>
    </row>
    <row r="102" spans="1:10">
      <c r="A102" s="311"/>
      <c r="B102" s="312"/>
      <c r="C102" s="312"/>
      <c r="D102" s="312"/>
      <c r="E102" s="312"/>
      <c r="F102" s="312"/>
      <c r="G102" s="312"/>
      <c r="H102" s="312"/>
      <c r="I102" s="312"/>
      <c r="J102" s="312"/>
    </row>
    <row r="103" spans="1:10">
      <c r="I103" s="166"/>
      <c r="J103" s="166"/>
    </row>
    <row r="104" spans="1:10">
      <c r="A104" s="165" t="s">
        <v>1805</v>
      </c>
      <c r="B104" s="313" t="s">
        <v>1806</v>
      </c>
      <c r="C104" s="217"/>
      <c r="D104" s="217"/>
      <c r="E104" s="217"/>
      <c r="F104" s="217"/>
      <c r="G104" s="217"/>
      <c r="H104" s="217"/>
      <c r="I104" s="217"/>
      <c r="J104" s="217"/>
    </row>
    <row r="105" spans="1:10" ht="15.75" thickBot="1">
      <c r="B105" s="217"/>
      <c r="C105" s="217"/>
      <c r="D105" s="217"/>
      <c r="E105" s="217"/>
      <c r="F105" s="217"/>
      <c r="G105" s="217"/>
      <c r="H105" s="217"/>
      <c r="I105" s="217"/>
      <c r="J105" s="217"/>
    </row>
    <row r="106" spans="1:10" ht="15.75" thickBot="1">
      <c r="B106" s="314"/>
      <c r="C106" s="315"/>
      <c r="D106" s="316" t="s">
        <v>1807</v>
      </c>
      <c r="E106" s="317" t="s">
        <v>1808</v>
      </c>
      <c r="F106" s="318" t="s">
        <v>1809</v>
      </c>
      <c r="G106" s="217"/>
      <c r="H106" s="217"/>
      <c r="I106" s="217"/>
      <c r="J106" s="166"/>
    </row>
    <row r="107" spans="1:10">
      <c r="B107" s="206" t="s">
        <v>1810</v>
      </c>
      <c r="C107" s="207"/>
      <c r="D107" s="319"/>
      <c r="E107" s="319"/>
      <c r="F107" s="320"/>
      <c r="G107" s="199"/>
      <c r="H107" s="321"/>
      <c r="I107" s="217"/>
      <c r="J107" s="166"/>
    </row>
    <row r="108" spans="1:10" ht="85.5" customHeight="1">
      <c r="B108" s="322" t="s">
        <v>483</v>
      </c>
      <c r="C108" s="323"/>
      <c r="D108" s="599">
        <v>62.67149984803909</v>
      </c>
      <c r="E108" s="599">
        <v>90.238168449938783</v>
      </c>
      <c r="F108" s="600" t="s">
        <v>2101</v>
      </c>
      <c r="G108" s="321"/>
      <c r="I108" s="217"/>
      <c r="J108" s="166"/>
    </row>
    <row r="109" spans="1:10">
      <c r="B109" s="188" t="s">
        <v>485</v>
      </c>
      <c r="C109" s="324"/>
      <c r="D109" s="325"/>
      <c r="E109" s="325"/>
      <c r="F109" s="326"/>
      <c r="G109" s="217"/>
      <c r="H109" s="327"/>
      <c r="I109" s="327"/>
      <c r="J109" s="166"/>
    </row>
    <row r="110" spans="1:10" ht="15.75" thickBot="1">
      <c r="B110" s="206" t="s">
        <v>1765</v>
      </c>
      <c r="C110" s="207"/>
      <c r="D110" s="319"/>
      <c r="E110" s="328"/>
      <c r="F110" s="320"/>
      <c r="G110" s="217"/>
      <c r="H110" s="321"/>
      <c r="I110" s="321"/>
      <c r="J110" s="166"/>
    </row>
    <row r="111" spans="1:10" ht="15.75" thickBot="1">
      <c r="B111" s="255"/>
      <c r="C111" s="256" t="s">
        <v>1811</v>
      </c>
      <c r="D111" s="601">
        <v>62.67149984803909</v>
      </c>
      <c r="E111" s="601">
        <v>90.238168449938783</v>
      </c>
      <c r="F111" s="329"/>
      <c r="G111" s="217"/>
      <c r="H111" s="330"/>
      <c r="I111" s="217"/>
      <c r="J111" s="166"/>
    </row>
    <row r="112" spans="1:10" ht="15.75" thickBot="1">
      <c r="A112" s="331"/>
      <c r="B112" s="201"/>
      <c r="C112" s="332"/>
      <c r="D112" s="333"/>
      <c r="E112" s="333"/>
      <c r="F112" s="334"/>
      <c r="G112" s="199"/>
      <c r="H112" s="321"/>
      <c r="I112" s="199"/>
      <c r="J112" s="199"/>
    </row>
    <row r="113" spans="1:10" ht="15.75" thickBot="1">
      <c r="B113" s="193"/>
      <c r="C113" s="335" t="s">
        <v>1812</v>
      </c>
      <c r="D113" s="602">
        <v>66.835238345615949</v>
      </c>
      <c r="E113" s="603">
        <v>60.603685487292829</v>
      </c>
      <c r="F113" s="336"/>
      <c r="G113" s="217"/>
      <c r="H113" s="217"/>
      <c r="I113" s="217"/>
      <c r="J113" s="166"/>
    </row>
    <row r="114" spans="1:10">
      <c r="B114" s="217"/>
      <c r="C114" s="217"/>
      <c r="D114" s="199"/>
      <c r="E114" s="199"/>
      <c r="F114" s="199"/>
      <c r="G114" s="217"/>
      <c r="H114" s="217"/>
      <c r="I114" s="217"/>
      <c r="J114" s="217"/>
    </row>
    <row r="115" spans="1:10">
      <c r="B115" s="217"/>
      <c r="C115" s="217"/>
      <c r="D115" s="217"/>
      <c r="E115" s="217"/>
      <c r="F115" s="217"/>
      <c r="G115" s="217"/>
      <c r="H115" s="217"/>
      <c r="I115" s="217"/>
      <c r="J115" s="217"/>
    </row>
    <row r="116" spans="1:10">
      <c r="A116" s="165" t="s">
        <v>1813</v>
      </c>
      <c r="B116" s="313" t="s">
        <v>1814</v>
      </c>
      <c r="C116" s="217"/>
      <c r="D116" s="217"/>
      <c r="E116" s="217"/>
      <c r="F116" s="217"/>
      <c r="G116" s="217"/>
      <c r="H116" s="217"/>
      <c r="I116" s="217"/>
      <c r="J116" s="217"/>
    </row>
    <row r="117" spans="1:10" ht="15.75" thickBot="1">
      <c r="B117" s="217"/>
      <c r="C117" s="217"/>
      <c r="D117" s="217"/>
      <c r="E117" s="217"/>
      <c r="F117" s="217"/>
      <c r="G117" s="217"/>
      <c r="H117" s="217"/>
      <c r="I117" s="217"/>
      <c r="J117" s="217"/>
    </row>
    <row r="118" spans="1:10" ht="15.75" thickBot="1">
      <c r="B118" s="195"/>
      <c r="C118" s="196"/>
      <c r="D118" s="203" t="s">
        <v>1815</v>
      </c>
      <c r="E118" s="204" t="s">
        <v>1668</v>
      </c>
      <c r="F118" s="337" t="s">
        <v>1669</v>
      </c>
      <c r="G118" s="204" t="s">
        <v>1670</v>
      </c>
      <c r="H118" s="204" t="s">
        <v>1671</v>
      </c>
      <c r="I118" s="204" t="s">
        <v>1672</v>
      </c>
      <c r="J118" s="205" t="s">
        <v>1673</v>
      </c>
    </row>
    <row r="119" spans="1:10">
      <c r="B119" s="206" t="s">
        <v>1810</v>
      </c>
      <c r="C119" s="304"/>
      <c r="D119" s="338"/>
      <c r="E119" s="339"/>
      <c r="F119" s="340"/>
      <c r="G119" s="339"/>
      <c r="H119" s="339"/>
      <c r="I119" s="340"/>
      <c r="J119" s="341"/>
    </row>
    <row r="120" spans="1:10">
      <c r="B120" s="188" t="s">
        <v>483</v>
      </c>
      <c r="C120" s="251"/>
      <c r="D120" s="604">
        <v>4937</v>
      </c>
      <c r="E120" s="605">
        <v>4279</v>
      </c>
      <c r="F120" s="606">
        <v>3800</v>
      </c>
      <c r="G120" s="605">
        <v>3328</v>
      </c>
      <c r="H120" s="605">
        <v>2881</v>
      </c>
      <c r="I120" s="606">
        <v>10500</v>
      </c>
      <c r="J120" s="607">
        <v>5276</v>
      </c>
    </row>
    <row r="121" spans="1:10">
      <c r="B121" s="188" t="s">
        <v>485</v>
      </c>
      <c r="C121" s="251"/>
      <c r="D121" s="342"/>
      <c r="E121" s="343"/>
      <c r="F121" s="344"/>
      <c r="G121" s="343"/>
      <c r="H121" s="343"/>
      <c r="I121" s="344"/>
      <c r="J121" s="345"/>
    </row>
    <row r="122" spans="1:10" ht="15.75" thickBot="1">
      <c r="B122" s="206" t="s">
        <v>1765</v>
      </c>
      <c r="C122" s="304"/>
      <c r="D122" s="346"/>
      <c r="E122" s="347"/>
      <c r="F122" s="334"/>
      <c r="G122" s="347"/>
      <c r="H122" s="347"/>
      <c r="I122" s="334"/>
      <c r="J122" s="348"/>
    </row>
    <row r="123" spans="1:10" ht="15.75" thickBot="1">
      <c r="B123" s="255"/>
      <c r="C123" s="349" t="s">
        <v>1816</v>
      </c>
      <c r="D123" s="411">
        <f>+D120</f>
        <v>4937</v>
      </c>
      <c r="E123" s="411">
        <f t="shared" ref="E123:J123" si="0">+E120</f>
        <v>4279</v>
      </c>
      <c r="F123" s="411">
        <f t="shared" si="0"/>
        <v>3800</v>
      </c>
      <c r="G123" s="413">
        <f t="shared" si="0"/>
        <v>3328</v>
      </c>
      <c r="H123" s="413">
        <f t="shared" si="0"/>
        <v>2881</v>
      </c>
      <c r="I123" s="414">
        <f t="shared" si="0"/>
        <v>10500</v>
      </c>
      <c r="J123" s="412">
        <f t="shared" si="0"/>
        <v>5276</v>
      </c>
    </row>
    <row r="124" spans="1:10" ht="15.75" thickBot="1">
      <c r="A124" s="331"/>
      <c r="B124" s="201"/>
      <c r="C124" s="350"/>
      <c r="D124" s="351"/>
      <c r="E124" s="351"/>
      <c r="F124" s="351"/>
      <c r="G124" s="351"/>
      <c r="H124" s="351"/>
      <c r="I124" s="351"/>
      <c r="J124" s="351"/>
    </row>
    <row r="125" spans="1:10" ht="15.75" thickBot="1">
      <c r="B125" s="255"/>
      <c r="C125" s="349" t="s">
        <v>1817</v>
      </c>
      <c r="D125" s="415">
        <v>2750</v>
      </c>
      <c r="E125" s="413">
        <v>1950</v>
      </c>
      <c r="F125" s="414">
        <v>1039.6982929999999</v>
      </c>
      <c r="G125" s="413">
        <v>4500</v>
      </c>
      <c r="H125" s="413">
        <v>2346.9618620000001</v>
      </c>
      <c r="I125" s="414">
        <v>7000</v>
      </c>
      <c r="J125" s="412">
        <v>4000</v>
      </c>
    </row>
    <row r="126" spans="1:10">
      <c r="B126" s="217"/>
      <c r="C126" s="217"/>
      <c r="D126" s="199"/>
      <c r="E126" s="199"/>
      <c r="F126" s="199"/>
      <c r="G126" s="199"/>
      <c r="H126" s="199"/>
      <c r="I126" s="199"/>
      <c r="J126" s="199"/>
    </row>
    <row r="127" spans="1:10">
      <c r="B127" s="217"/>
      <c r="C127" s="217"/>
      <c r="D127" s="217"/>
      <c r="E127" s="352"/>
      <c r="F127" s="352"/>
      <c r="G127" s="352"/>
      <c r="H127" s="352"/>
      <c r="I127" s="352"/>
      <c r="J127" s="352"/>
    </row>
    <row r="128" spans="1:10">
      <c r="A128" s="165" t="s">
        <v>1818</v>
      </c>
      <c r="B128" s="313" t="s">
        <v>1819</v>
      </c>
      <c r="C128" s="217"/>
      <c r="D128" s="217"/>
      <c r="E128" s="217"/>
      <c r="F128" s="217"/>
      <c r="G128" s="217"/>
      <c r="H128" s="217"/>
      <c r="I128" s="217"/>
      <c r="J128" s="217"/>
    </row>
    <row r="129" spans="1:10" ht="15.75" thickBot="1">
      <c r="B129" s="217"/>
      <c r="C129" s="217"/>
      <c r="D129" s="217"/>
      <c r="E129" s="217"/>
      <c r="F129" s="217"/>
      <c r="G129" s="217"/>
      <c r="H129" s="217"/>
      <c r="I129" s="217"/>
      <c r="J129" s="217"/>
    </row>
    <row r="130" spans="1:10" ht="15.75" thickBot="1">
      <c r="B130" s="195"/>
      <c r="C130" s="196"/>
      <c r="D130" s="203" t="s">
        <v>1667</v>
      </c>
      <c r="E130" s="204" t="s">
        <v>1668</v>
      </c>
      <c r="F130" s="337" t="s">
        <v>1669</v>
      </c>
      <c r="G130" s="204" t="s">
        <v>1670</v>
      </c>
      <c r="H130" s="204" t="s">
        <v>1671</v>
      </c>
      <c r="I130" s="337" t="s">
        <v>1672</v>
      </c>
      <c r="J130" s="274" t="s">
        <v>1673</v>
      </c>
    </row>
    <row r="131" spans="1:10">
      <c r="B131" s="183" t="s">
        <v>1810</v>
      </c>
      <c r="C131" s="353"/>
      <c r="D131" s="354"/>
      <c r="E131" s="355"/>
      <c r="F131" s="356"/>
      <c r="G131" s="355"/>
      <c r="H131" s="355"/>
      <c r="I131" s="356"/>
      <c r="J131" s="357"/>
    </row>
    <row r="132" spans="1:10">
      <c r="B132" s="188" t="s">
        <v>483</v>
      </c>
      <c r="C132" s="251"/>
      <c r="D132" s="604">
        <v>2787</v>
      </c>
      <c r="E132" s="605">
        <v>2758</v>
      </c>
      <c r="F132" s="606">
        <v>2702</v>
      </c>
      <c r="G132" s="605">
        <v>2633</v>
      </c>
      <c r="H132" s="605">
        <v>2551</v>
      </c>
      <c r="I132" s="606">
        <v>11354</v>
      </c>
      <c r="J132" s="607">
        <v>10216</v>
      </c>
    </row>
    <row r="133" spans="1:10">
      <c r="B133" s="188" t="s">
        <v>485</v>
      </c>
      <c r="C133" s="251"/>
      <c r="D133" s="342"/>
      <c r="E133" s="343"/>
      <c r="F133" s="344"/>
      <c r="G133" s="343"/>
      <c r="H133" s="343"/>
      <c r="I133" s="344"/>
      <c r="J133" s="345"/>
    </row>
    <row r="134" spans="1:10" ht="15.75" thickBot="1">
      <c r="B134" s="206" t="s">
        <v>1765</v>
      </c>
      <c r="C134" s="304"/>
      <c r="D134" s="346"/>
      <c r="E134" s="347"/>
      <c r="F134" s="334"/>
      <c r="G134" s="347"/>
      <c r="H134" s="347"/>
      <c r="I134" s="334"/>
      <c r="J134" s="348"/>
    </row>
    <row r="135" spans="1:10" ht="15.75" thickBot="1">
      <c r="B135" s="255"/>
      <c r="C135" s="349" t="s">
        <v>1820</v>
      </c>
      <c r="D135" s="415">
        <f>+D132</f>
        <v>2787</v>
      </c>
      <c r="E135" s="413">
        <f t="shared" ref="E135:J135" si="1">+E132</f>
        <v>2758</v>
      </c>
      <c r="F135" s="414">
        <f t="shared" si="1"/>
        <v>2702</v>
      </c>
      <c r="G135" s="413">
        <f t="shared" si="1"/>
        <v>2633</v>
      </c>
      <c r="H135" s="413">
        <f t="shared" si="1"/>
        <v>2551</v>
      </c>
      <c r="I135" s="414">
        <f t="shared" si="1"/>
        <v>11354</v>
      </c>
      <c r="J135" s="412">
        <f t="shared" si="1"/>
        <v>10216</v>
      </c>
    </row>
    <row r="136" spans="1:10" ht="15.75" thickBot="1">
      <c r="A136" s="331"/>
      <c r="B136" s="201"/>
      <c r="C136" s="350"/>
      <c r="D136" s="351"/>
      <c r="E136" s="351"/>
      <c r="F136" s="351"/>
      <c r="G136" s="351"/>
      <c r="H136" s="351"/>
      <c r="I136" s="351"/>
      <c r="J136" s="334"/>
    </row>
    <row r="137" spans="1:10" ht="15.75" thickBot="1">
      <c r="B137" s="286"/>
      <c r="C137" s="349" t="s">
        <v>1821</v>
      </c>
      <c r="D137" s="415">
        <f>+D138+D139</f>
        <v>2750</v>
      </c>
      <c r="E137" s="413">
        <f t="shared" ref="E137:J137" si="2">+E138+E139</f>
        <v>1950</v>
      </c>
      <c r="F137" s="413">
        <f t="shared" si="2"/>
        <v>2539.6982929999999</v>
      </c>
      <c r="G137" s="413">
        <f t="shared" si="2"/>
        <v>3000</v>
      </c>
      <c r="H137" s="413">
        <f t="shared" si="2"/>
        <v>3346.9618620000001</v>
      </c>
      <c r="I137" s="413">
        <f t="shared" si="2"/>
        <v>9000</v>
      </c>
      <c r="J137" s="412">
        <f t="shared" si="2"/>
        <v>1000</v>
      </c>
    </row>
    <row r="138" spans="1:10">
      <c r="B138" s="358"/>
      <c r="C138" s="359" t="s">
        <v>1822</v>
      </c>
      <c r="D138" s="608">
        <v>2750</v>
      </c>
      <c r="E138" s="608">
        <v>1950</v>
      </c>
      <c r="F138" s="608">
        <v>1039.6982929999999</v>
      </c>
      <c r="G138" s="608">
        <v>3000</v>
      </c>
      <c r="H138" s="608">
        <v>2346.9618620000001</v>
      </c>
      <c r="I138" s="608">
        <v>0</v>
      </c>
      <c r="J138" s="609">
        <v>0</v>
      </c>
    </row>
    <row r="139" spans="1:10" ht="15.75" thickBot="1">
      <c r="B139" s="360"/>
      <c r="C139" s="361" t="s">
        <v>1823</v>
      </c>
      <c r="D139" s="610">
        <v>0</v>
      </c>
      <c r="E139" s="611">
        <v>0</v>
      </c>
      <c r="F139" s="611">
        <v>1500</v>
      </c>
      <c r="G139" s="611">
        <v>0</v>
      </c>
      <c r="H139" s="611">
        <v>1000</v>
      </c>
      <c r="I139" s="611">
        <v>9000</v>
      </c>
      <c r="J139" s="612">
        <v>1000</v>
      </c>
    </row>
    <row r="140" spans="1:10">
      <c r="B140" s="217"/>
      <c r="C140" s="217"/>
      <c r="D140" s="340"/>
      <c r="E140" s="340"/>
      <c r="F140" s="340"/>
      <c r="G140" s="340"/>
      <c r="H140" s="340"/>
      <c r="I140" s="340"/>
      <c r="J140" s="340"/>
    </row>
    <row r="141" spans="1:10">
      <c r="I141" s="166"/>
      <c r="J141" s="166"/>
    </row>
    <row r="142" spans="1:10">
      <c r="A142" s="165" t="s">
        <v>1824</v>
      </c>
      <c r="B142" s="233" t="s">
        <v>1825</v>
      </c>
      <c r="I142" s="166"/>
      <c r="J142" s="166"/>
    </row>
    <row r="143" spans="1:10" ht="15.75" thickBot="1">
      <c r="I143" s="166"/>
      <c r="J143" s="166"/>
    </row>
    <row r="144" spans="1:10" ht="15.75" thickBot="1">
      <c r="B144" s="362" t="s">
        <v>1826</v>
      </c>
      <c r="C144" s="363" t="s">
        <v>1827</v>
      </c>
      <c r="D144" s="257"/>
      <c r="E144" s="257"/>
      <c r="F144" s="257"/>
      <c r="G144" s="364"/>
      <c r="I144" s="166"/>
      <c r="J144" s="166"/>
    </row>
    <row r="145" spans="2:10">
      <c r="B145" s="365"/>
      <c r="C145" s="366"/>
      <c r="D145" s="366"/>
      <c r="E145" s="366"/>
      <c r="F145" s="366"/>
      <c r="G145" s="367"/>
      <c r="I145" s="166"/>
      <c r="J145" s="166"/>
    </row>
    <row r="146" spans="2:10" ht="78" customHeight="1">
      <c r="B146" s="365"/>
      <c r="C146" s="689" t="s">
        <v>1828</v>
      </c>
      <c r="D146" s="690"/>
      <c r="E146" s="690"/>
      <c r="F146" s="690"/>
      <c r="G146" s="691"/>
      <c r="H146" s="174"/>
    </row>
    <row r="147" spans="2:10" ht="36" customHeight="1">
      <c r="B147" s="365"/>
      <c r="C147" s="689" t="s">
        <v>2102</v>
      </c>
      <c r="D147" s="690"/>
      <c r="E147" s="690"/>
      <c r="F147" s="690"/>
      <c r="G147" s="691"/>
      <c r="H147" s="174"/>
    </row>
    <row r="148" spans="2:10" ht="38.25" customHeight="1">
      <c r="B148" s="365"/>
      <c r="C148" s="692" t="s">
        <v>1829</v>
      </c>
      <c r="D148" s="693"/>
      <c r="E148" s="693"/>
      <c r="F148" s="693"/>
      <c r="G148" s="694"/>
      <c r="H148" s="174"/>
    </row>
    <row r="149" spans="2:10" ht="78.75" customHeight="1">
      <c r="B149" s="365"/>
      <c r="C149" s="664" t="s">
        <v>1830</v>
      </c>
      <c r="D149" s="665"/>
      <c r="E149" s="665"/>
      <c r="F149" s="665"/>
      <c r="G149" s="666"/>
      <c r="H149" s="174"/>
    </row>
    <row r="150" spans="2:10" ht="83.25" customHeight="1">
      <c r="B150" s="365"/>
      <c r="C150" s="664" t="s">
        <v>1831</v>
      </c>
      <c r="D150" s="665"/>
      <c r="E150" s="665"/>
      <c r="F150" s="665"/>
      <c r="G150" s="666"/>
      <c r="H150" s="174"/>
    </row>
    <row r="151" spans="2:10" ht="53.25" customHeight="1">
      <c r="B151" s="365"/>
      <c r="C151" s="664" t="s">
        <v>2088</v>
      </c>
      <c r="D151" s="665"/>
      <c r="E151" s="665"/>
      <c r="F151" s="665"/>
      <c r="G151" s="666"/>
      <c r="H151" s="174"/>
    </row>
    <row r="152" spans="2:10" ht="15.75" thickBot="1">
      <c r="B152" s="365"/>
      <c r="C152" s="334"/>
      <c r="D152" s="334"/>
      <c r="E152" s="334"/>
      <c r="F152" s="334"/>
      <c r="G152" s="320"/>
      <c r="H152" s="174"/>
    </row>
    <row r="153" spans="2:10" ht="15.75" thickBot="1">
      <c r="B153" s="365"/>
      <c r="C153" s="219" t="s">
        <v>687</v>
      </c>
      <c r="D153" s="368" t="s">
        <v>1832</v>
      </c>
      <c r="G153" s="367"/>
      <c r="H153" s="174"/>
    </row>
    <row r="154" spans="2:10">
      <c r="B154" s="369" t="s">
        <v>1833</v>
      </c>
      <c r="C154" s="613">
        <v>23450</v>
      </c>
      <c r="D154" s="614">
        <v>60.659168224585486</v>
      </c>
      <c r="E154" s="179"/>
      <c r="G154" s="367"/>
      <c r="H154" s="174"/>
    </row>
    <row r="155" spans="2:10" ht="15.75" thickBot="1">
      <c r="B155" s="370" t="s">
        <v>1834</v>
      </c>
      <c r="C155" s="371"/>
      <c r="D155" s="372"/>
      <c r="G155" s="367"/>
      <c r="H155" s="174"/>
    </row>
    <row r="156" spans="2:10" ht="15.75" thickBot="1">
      <c r="B156" s="362" t="s">
        <v>1835</v>
      </c>
      <c r="C156" s="257"/>
      <c r="D156" s="257"/>
      <c r="E156" s="257"/>
      <c r="F156" s="257"/>
      <c r="G156" s="364"/>
      <c r="H156" s="174"/>
    </row>
    <row r="157" spans="2:10">
      <c r="B157" s="365"/>
      <c r="C157" s="217"/>
      <c r="D157" s="217"/>
      <c r="E157" s="217"/>
      <c r="F157" s="217"/>
      <c r="G157" s="218"/>
      <c r="H157" s="174"/>
    </row>
    <row r="158" spans="2:10">
      <c r="B158" s="365"/>
      <c r="C158" s="667" t="s">
        <v>1836</v>
      </c>
      <c r="D158" s="668"/>
      <c r="E158" s="668"/>
      <c r="F158" s="668"/>
      <c r="G158" s="669"/>
      <c r="H158" s="174"/>
    </row>
    <row r="159" spans="2:10">
      <c r="B159" s="365"/>
      <c r="C159" s="366"/>
      <c r="D159" s="366"/>
      <c r="E159" s="366"/>
      <c r="F159" s="366"/>
      <c r="G159" s="367"/>
      <c r="H159" s="174"/>
    </row>
    <row r="160" spans="2:10" ht="15.75" thickBot="1">
      <c r="B160" s="365"/>
      <c r="C160" s="217"/>
      <c r="D160" s="217"/>
      <c r="E160" s="217"/>
      <c r="F160" s="217"/>
      <c r="G160" s="218"/>
      <c r="I160" s="166"/>
      <c r="J160" s="166"/>
    </row>
    <row r="161" spans="1:10" ht="15.75" thickBot="1">
      <c r="B161" s="365"/>
      <c r="C161" s="219" t="s">
        <v>687</v>
      </c>
      <c r="D161" s="368" t="s">
        <v>1832</v>
      </c>
      <c r="G161" s="218"/>
      <c r="I161" s="166"/>
      <c r="J161" s="166"/>
    </row>
    <row r="162" spans="1:10">
      <c r="B162" s="369" t="s">
        <v>1833</v>
      </c>
      <c r="C162" s="613">
        <v>136.660155</v>
      </c>
      <c r="D162" s="614">
        <v>51.083206094355305</v>
      </c>
      <c r="E162" s="373"/>
      <c r="F162" s="217"/>
      <c r="G162" s="218"/>
      <c r="I162" s="166"/>
      <c r="J162" s="166"/>
    </row>
    <row r="163" spans="1:10" ht="15.75" thickBot="1">
      <c r="B163" s="370" t="s">
        <v>1834</v>
      </c>
      <c r="C163" s="371"/>
      <c r="D163" s="372"/>
      <c r="E163" s="374"/>
      <c r="F163" s="195"/>
      <c r="G163" s="375"/>
      <c r="I163" s="166"/>
      <c r="J163" s="166"/>
    </row>
    <row r="166" spans="1:10" ht="15.75" thickBot="1">
      <c r="A166" s="165" t="s">
        <v>1837</v>
      </c>
      <c r="B166" s="233" t="s">
        <v>1838</v>
      </c>
    </row>
    <row r="167" spans="1:10">
      <c r="B167" s="217"/>
      <c r="C167" s="218"/>
      <c r="D167" s="376" t="s">
        <v>1781</v>
      </c>
      <c r="F167" s="242"/>
    </row>
    <row r="168" spans="1:10" ht="15.75" thickBot="1">
      <c r="B168" s="195"/>
      <c r="C168" s="196"/>
      <c r="D168" s="377" t="s">
        <v>1839</v>
      </c>
    </row>
    <row r="169" spans="1:10">
      <c r="B169" s="206" t="s">
        <v>1840</v>
      </c>
      <c r="C169" s="207"/>
      <c r="D169" s="378"/>
    </row>
    <row r="170" spans="1:10">
      <c r="B170" s="188" t="s">
        <v>1841</v>
      </c>
      <c r="C170" s="251"/>
      <c r="D170" s="379"/>
    </row>
    <row r="171" spans="1:10">
      <c r="B171" s="188" t="s">
        <v>1842</v>
      </c>
      <c r="C171" s="251"/>
      <c r="D171" s="379"/>
    </row>
    <row r="172" spans="1:10">
      <c r="B172" s="299" t="s">
        <v>1765</v>
      </c>
      <c r="C172" s="211" t="s">
        <v>1843</v>
      </c>
      <c r="D172" s="379"/>
    </row>
    <row r="173" spans="1:10" ht="15.75" thickBot="1">
      <c r="B173" s="206"/>
      <c r="C173" s="380" t="s">
        <v>95</v>
      </c>
      <c r="D173" s="615">
        <v>1250</v>
      </c>
    </row>
    <row r="174" spans="1:10">
      <c r="B174" s="381"/>
      <c r="C174" s="382" t="s">
        <v>1844</v>
      </c>
      <c r="D174" s="616">
        <v>1250</v>
      </c>
    </row>
    <row r="175" spans="1:10" ht="15.75" thickBot="1">
      <c r="B175" s="383"/>
      <c r="C175" s="384" t="s">
        <v>1845</v>
      </c>
      <c r="D175" s="385">
        <f>+D174/E55</f>
        <v>5.2996057592961915E-2</v>
      </c>
    </row>
    <row r="176" spans="1:10" ht="15.75" thickBot="1">
      <c r="A176" s="197"/>
      <c r="B176" s="386"/>
      <c r="C176" s="387"/>
      <c r="D176" s="388"/>
      <c r="E176" s="174"/>
      <c r="F176" s="174"/>
    </row>
    <row r="177" spans="1:14">
      <c r="B177" s="389" t="s">
        <v>1846</v>
      </c>
      <c r="C177" s="390"/>
      <c r="D177" s="391" t="s">
        <v>1847</v>
      </c>
      <c r="E177" s="670" t="s">
        <v>1848</v>
      </c>
      <c r="F177" s="671"/>
    </row>
    <row r="178" spans="1:14" ht="31.5" customHeight="1" thickBot="1">
      <c r="A178" s="197"/>
      <c r="B178" s="392"/>
      <c r="C178" s="393" t="s">
        <v>1849</v>
      </c>
      <c r="D178" s="394"/>
      <c r="E178" s="672" t="s">
        <v>1850</v>
      </c>
      <c r="F178" s="673"/>
    </row>
    <row r="179" spans="1:14">
      <c r="A179" s="197"/>
      <c r="B179" s="395"/>
      <c r="C179" s="396"/>
      <c r="D179" s="199"/>
      <c r="E179" s="174"/>
      <c r="F179" s="174"/>
    </row>
    <row r="181" spans="1:14">
      <c r="A181" s="165" t="s">
        <v>1851</v>
      </c>
      <c r="B181" s="233" t="s">
        <v>1852</v>
      </c>
    </row>
    <row r="182" spans="1:14" ht="15.75" thickBot="1"/>
    <row r="183" spans="1:14" ht="15.75" thickBot="1">
      <c r="B183" s="196"/>
      <c r="C183" s="273" t="s">
        <v>1781</v>
      </c>
      <c r="D183" s="205" t="s">
        <v>1832</v>
      </c>
    </row>
    <row r="184" spans="1:14">
      <c r="B184" s="365" t="s">
        <v>1853</v>
      </c>
      <c r="C184" s="338"/>
      <c r="D184" s="341"/>
    </row>
    <row r="185" spans="1:14">
      <c r="B185" s="397" t="s">
        <v>1854</v>
      </c>
      <c r="C185" s="398"/>
      <c r="D185" s="379"/>
    </row>
    <row r="186" spans="1:14" ht="15.75" thickBot="1">
      <c r="B186" s="365" t="s">
        <v>1855</v>
      </c>
      <c r="C186" s="338"/>
      <c r="D186" s="341"/>
    </row>
    <row r="187" spans="1:14" ht="15.75" thickBot="1">
      <c r="B187" s="286" t="s">
        <v>97</v>
      </c>
      <c r="C187" s="399"/>
      <c r="D187" s="400"/>
    </row>
    <row r="190" spans="1:14">
      <c r="A190" s="181">
        <v>4</v>
      </c>
      <c r="B190" s="182" t="s">
        <v>1856</v>
      </c>
      <c r="C190" s="182"/>
      <c r="D190" s="182"/>
      <c r="E190" s="182"/>
      <c r="F190" s="182"/>
      <c r="G190" s="182"/>
      <c r="H190" s="312"/>
      <c r="I190" s="312"/>
      <c r="J190" s="312"/>
      <c r="K190" s="312"/>
      <c r="L190" s="312"/>
      <c r="M190" s="312"/>
      <c r="N190" s="312"/>
    </row>
    <row r="191" spans="1:14">
      <c r="A191" s="232"/>
      <c r="B191" s="215"/>
      <c r="C191" s="215"/>
      <c r="D191" s="242"/>
      <c r="E191" s="242"/>
      <c r="F191" s="242"/>
      <c r="G191" s="242"/>
      <c r="H191" s="179"/>
      <c r="I191" s="179"/>
      <c r="J191" s="179"/>
      <c r="K191" s="179"/>
      <c r="L191" s="179"/>
      <c r="M191" s="179"/>
      <c r="N191" s="179"/>
    </row>
    <row r="192" spans="1:14">
      <c r="A192" s="232"/>
      <c r="B192" s="215"/>
      <c r="C192" s="215"/>
      <c r="D192" s="242"/>
      <c r="E192" s="242"/>
      <c r="F192" s="242"/>
      <c r="G192" s="242"/>
      <c r="H192" s="179"/>
      <c r="I192" s="179"/>
      <c r="J192" s="179"/>
      <c r="K192" s="179"/>
      <c r="L192" s="179"/>
      <c r="M192" s="179"/>
      <c r="N192" s="179"/>
    </row>
    <row r="193" spans="1:14">
      <c r="A193" s="232" t="s">
        <v>1857</v>
      </c>
      <c r="B193" s="272" t="s">
        <v>1858</v>
      </c>
      <c r="C193" s="215"/>
      <c r="D193" s="242"/>
      <c r="E193" s="242"/>
      <c r="F193" s="242"/>
      <c r="G193" s="242"/>
      <c r="H193" s="179"/>
      <c r="I193" s="179"/>
      <c r="J193" s="179"/>
      <c r="K193" s="179"/>
      <c r="L193" s="179"/>
      <c r="M193" s="179"/>
      <c r="N193" s="179"/>
    </row>
    <row r="194" spans="1:14" ht="15.75" thickBot="1">
      <c r="A194" s="232"/>
      <c r="B194" s="215"/>
      <c r="C194" s="215"/>
      <c r="D194" s="242"/>
      <c r="E194" s="242"/>
      <c r="F194" s="242"/>
      <c r="G194" s="242"/>
      <c r="H194" s="179"/>
      <c r="I194" s="179"/>
      <c r="J194" s="179"/>
      <c r="K194" s="179"/>
      <c r="L194" s="179"/>
      <c r="M194" s="179"/>
      <c r="N194" s="179"/>
    </row>
    <row r="195" spans="1:14" ht="27" thickBot="1">
      <c r="A195" s="232"/>
      <c r="B195" s="242"/>
      <c r="C195" s="416" t="s">
        <v>1859</v>
      </c>
      <c r="D195" s="242"/>
      <c r="E195" s="242"/>
      <c r="F195" s="242"/>
      <c r="G195" s="242"/>
      <c r="H195" s="179"/>
      <c r="I195" s="179"/>
      <c r="J195" s="179"/>
      <c r="K195" s="179"/>
      <c r="L195" s="179"/>
      <c r="M195" s="179"/>
      <c r="N195" s="179"/>
    </row>
    <row r="196" spans="1:14" ht="15.75" thickBot="1">
      <c r="A196" s="232"/>
      <c r="B196" s="417" t="s">
        <v>1860</v>
      </c>
      <c r="C196" s="418">
        <v>1</v>
      </c>
      <c r="D196" s="242"/>
      <c r="E196" s="242"/>
      <c r="F196" s="242"/>
      <c r="G196" s="242"/>
      <c r="H196" s="179"/>
      <c r="I196" s="179"/>
      <c r="J196" s="179"/>
      <c r="K196" s="179"/>
      <c r="L196" s="179"/>
      <c r="M196" s="179"/>
      <c r="N196" s="179"/>
    </row>
    <row r="197" spans="1:14">
      <c r="A197" s="232"/>
      <c r="B197" s="369" t="s">
        <v>1861</v>
      </c>
      <c r="C197" s="419"/>
      <c r="D197" s="242"/>
      <c r="E197" s="242"/>
      <c r="F197" s="242"/>
      <c r="G197" s="242"/>
      <c r="H197" s="179"/>
      <c r="I197" s="179"/>
      <c r="J197" s="179"/>
      <c r="K197" s="179"/>
      <c r="L197" s="179"/>
      <c r="M197" s="179"/>
      <c r="N197" s="179"/>
    </row>
    <row r="198" spans="1:14">
      <c r="A198" s="232"/>
      <c r="B198" s="420" t="s">
        <v>1862</v>
      </c>
      <c r="C198" s="421"/>
      <c r="D198" s="242"/>
      <c r="E198" s="242"/>
      <c r="F198" s="242"/>
      <c r="G198" s="242"/>
      <c r="H198" s="179"/>
      <c r="I198" s="179"/>
      <c r="J198" s="179"/>
      <c r="K198" s="179"/>
      <c r="L198" s="179"/>
      <c r="M198" s="179"/>
      <c r="N198" s="179"/>
    </row>
    <row r="199" spans="1:14">
      <c r="A199" s="232"/>
      <c r="B199" s="420" t="s">
        <v>1863</v>
      </c>
      <c r="C199" s="421"/>
      <c r="D199" s="242"/>
      <c r="E199" s="242"/>
      <c r="F199" s="242"/>
      <c r="G199" s="242"/>
      <c r="H199" s="179"/>
      <c r="I199" s="179"/>
      <c r="J199" s="179"/>
      <c r="K199" s="179"/>
      <c r="L199" s="179"/>
      <c r="M199" s="179"/>
      <c r="N199" s="179"/>
    </row>
    <row r="200" spans="1:14">
      <c r="A200" s="232"/>
      <c r="B200" s="420" t="s">
        <v>1864</v>
      </c>
      <c r="C200" s="421"/>
      <c r="D200" s="242"/>
      <c r="E200" s="242"/>
      <c r="F200" s="242"/>
      <c r="G200" s="242"/>
      <c r="H200" s="179"/>
      <c r="I200" s="179"/>
      <c r="J200" s="179"/>
      <c r="K200" s="179"/>
      <c r="L200" s="179"/>
      <c r="M200" s="179"/>
      <c r="N200" s="179"/>
    </row>
    <row r="201" spans="1:14">
      <c r="A201" s="232"/>
      <c r="B201" s="420" t="s">
        <v>1865</v>
      </c>
      <c r="C201" s="421"/>
      <c r="D201" s="242"/>
      <c r="E201" s="242"/>
      <c r="F201" s="242"/>
      <c r="G201" s="242"/>
      <c r="H201" s="179"/>
      <c r="I201" s="179"/>
      <c r="J201" s="179"/>
      <c r="K201" s="179"/>
      <c r="L201" s="179"/>
      <c r="M201" s="179"/>
      <c r="N201" s="179"/>
    </row>
    <row r="202" spans="1:14" ht="15.75" thickBot="1">
      <c r="A202" s="232"/>
      <c r="B202" s="422" t="s">
        <v>1866</v>
      </c>
      <c r="C202" s="423"/>
      <c r="D202" s="242"/>
      <c r="E202" s="242"/>
      <c r="F202" s="242"/>
      <c r="G202" s="242"/>
      <c r="H202" s="179"/>
      <c r="I202" s="179"/>
      <c r="J202" s="179"/>
      <c r="K202" s="179"/>
      <c r="L202" s="179"/>
      <c r="M202" s="179"/>
      <c r="N202" s="179"/>
    </row>
    <row r="203" spans="1:14" ht="15.75" thickBot="1">
      <c r="A203" s="232"/>
      <c r="B203" s="424" t="s">
        <v>1867</v>
      </c>
      <c r="C203" s="425">
        <v>0</v>
      </c>
      <c r="D203" s="242"/>
      <c r="E203" s="242"/>
      <c r="F203" s="242"/>
      <c r="G203" s="242"/>
      <c r="H203" s="179"/>
      <c r="I203" s="179"/>
      <c r="J203" s="179"/>
      <c r="K203" s="179"/>
      <c r="L203" s="179"/>
      <c r="M203" s="179"/>
      <c r="N203" s="179"/>
    </row>
    <row r="204" spans="1:14">
      <c r="A204" s="232"/>
      <c r="B204" s="215"/>
      <c r="C204" s="215"/>
      <c r="D204" s="242"/>
      <c r="E204" s="242"/>
      <c r="F204" s="242"/>
      <c r="G204" s="242"/>
      <c r="H204" s="179"/>
      <c r="I204" s="179"/>
      <c r="J204" s="179"/>
      <c r="K204" s="179"/>
      <c r="L204" s="179"/>
      <c r="M204" s="179"/>
      <c r="N204" s="179"/>
    </row>
    <row r="205" spans="1:14">
      <c r="A205" s="232"/>
      <c r="B205" s="215"/>
      <c r="C205" s="215"/>
      <c r="D205" s="242"/>
      <c r="E205" s="242"/>
      <c r="F205" s="242"/>
      <c r="G205" s="242"/>
      <c r="H205" s="179"/>
      <c r="I205" s="179"/>
      <c r="J205" s="179"/>
      <c r="K205" s="179"/>
      <c r="L205" s="179"/>
      <c r="M205" s="179"/>
      <c r="N205" s="179"/>
    </row>
    <row r="206" spans="1:14">
      <c r="A206" s="232" t="s">
        <v>1868</v>
      </c>
      <c r="B206" s="272" t="s">
        <v>1869</v>
      </c>
      <c r="C206" s="234"/>
      <c r="H206" s="174"/>
      <c r="K206" s="174"/>
      <c r="L206" s="174"/>
      <c r="M206" s="174"/>
      <c r="N206" s="174"/>
    </row>
    <row r="207" spans="1:14" ht="15.75" thickBot="1">
      <c r="A207" s="232"/>
      <c r="B207" s="426"/>
      <c r="C207" s="234"/>
      <c r="H207" s="174"/>
      <c r="K207" s="174"/>
      <c r="L207" s="174"/>
      <c r="M207" s="174"/>
      <c r="N207" s="174"/>
    </row>
    <row r="208" spans="1:14" ht="15.75" thickBot="1">
      <c r="A208" s="232"/>
      <c r="B208" s="203" t="s">
        <v>1870</v>
      </c>
      <c r="C208" s="204" t="s">
        <v>0</v>
      </c>
      <c r="D208" s="274" t="s">
        <v>1871</v>
      </c>
      <c r="E208" s="200"/>
      <c r="F208" s="200"/>
      <c r="G208" s="427"/>
      <c r="H208" s="174"/>
      <c r="K208" s="174"/>
      <c r="L208" s="174"/>
      <c r="M208" s="174"/>
      <c r="N208" s="174"/>
    </row>
    <row r="209" spans="1:14">
      <c r="A209" s="232"/>
      <c r="B209" s="428" t="s">
        <v>1872</v>
      </c>
      <c r="C209" s="429" t="s">
        <v>547</v>
      </c>
      <c r="D209" s="430"/>
      <c r="E209" s="427"/>
      <c r="F209" s="427"/>
      <c r="G209" s="199"/>
      <c r="H209" s="174"/>
      <c r="K209" s="174"/>
      <c r="L209" s="174"/>
      <c r="M209" s="174"/>
      <c r="N209" s="174"/>
    </row>
    <row r="210" spans="1:14">
      <c r="A210" s="232"/>
      <c r="B210" s="431" t="s">
        <v>95</v>
      </c>
      <c r="C210" s="432"/>
      <c r="D210" s="433"/>
      <c r="E210" s="199"/>
      <c r="F210" s="199"/>
      <c r="G210" s="199"/>
      <c r="H210" s="174"/>
      <c r="K210" s="174"/>
      <c r="L210" s="174"/>
      <c r="M210" s="174"/>
      <c r="N210" s="174"/>
    </row>
    <row r="211" spans="1:14" ht="15.75" thickBot="1">
      <c r="A211" s="232"/>
      <c r="B211" s="374"/>
      <c r="C211" s="434"/>
      <c r="D211" s="435"/>
      <c r="E211" s="199"/>
      <c r="F211" s="199"/>
      <c r="G211" s="199"/>
      <c r="H211" s="174"/>
      <c r="K211" s="174"/>
      <c r="L211" s="174"/>
      <c r="M211" s="174"/>
      <c r="N211" s="174"/>
    </row>
    <row r="212" spans="1:14">
      <c r="A212" s="232"/>
      <c r="B212" s="200"/>
      <c r="C212" s="200"/>
      <c r="H212" s="174"/>
      <c r="K212" s="174"/>
      <c r="L212" s="174"/>
      <c r="M212" s="174"/>
      <c r="N212" s="174"/>
    </row>
    <row r="213" spans="1:14">
      <c r="A213" s="232"/>
      <c r="B213" s="200"/>
      <c r="C213" s="200"/>
      <c r="H213" s="174"/>
      <c r="K213" s="174"/>
      <c r="L213" s="174"/>
      <c r="M213" s="174"/>
      <c r="N213" s="174"/>
    </row>
    <row r="214" spans="1:14">
      <c r="A214" s="232" t="s">
        <v>1873</v>
      </c>
      <c r="B214" s="272" t="s">
        <v>1874</v>
      </c>
      <c r="C214" s="215"/>
      <c r="D214" s="242"/>
      <c r="E214" s="242"/>
      <c r="F214" s="242"/>
      <c r="G214" s="242"/>
      <c r="H214" s="179"/>
      <c r="I214" s="179"/>
      <c r="J214" s="179"/>
      <c r="K214" s="179"/>
      <c r="L214" s="179"/>
      <c r="M214" s="179"/>
      <c r="N214" s="179"/>
    </row>
    <row r="215" spans="1:14" ht="15.75" thickBot="1">
      <c r="A215" s="232"/>
      <c r="B215" s="200"/>
      <c r="C215" s="200"/>
      <c r="H215" s="174"/>
      <c r="K215" s="174"/>
      <c r="L215" s="174"/>
      <c r="M215" s="174"/>
      <c r="N215" s="174"/>
    </row>
    <row r="216" spans="1:14" ht="15.75" thickBot="1">
      <c r="A216" s="232"/>
      <c r="B216" s="436" t="s">
        <v>1875</v>
      </c>
      <c r="C216" s="257"/>
      <c r="D216" s="437" t="s">
        <v>1871</v>
      </c>
      <c r="H216" s="174"/>
      <c r="K216" s="174"/>
      <c r="L216" s="174"/>
      <c r="M216" s="174"/>
      <c r="N216" s="174"/>
    </row>
    <row r="217" spans="1:14">
      <c r="A217" s="232"/>
      <c r="B217" s="389" t="s">
        <v>1876</v>
      </c>
      <c r="C217" s="241"/>
      <c r="D217" s="617">
        <v>8.9599999999999999E-2</v>
      </c>
      <c r="E217" s="438"/>
      <c r="F217" s="439"/>
      <c r="H217" s="174"/>
      <c r="K217" s="174"/>
      <c r="L217" s="174"/>
      <c r="M217" s="174"/>
      <c r="N217" s="174"/>
    </row>
    <row r="218" spans="1:14">
      <c r="A218" s="232"/>
      <c r="B218" s="440" t="s">
        <v>1877</v>
      </c>
      <c r="C218" s="189"/>
      <c r="D218" s="618">
        <v>3.7699999999999997E-2</v>
      </c>
      <c r="E218" s="441"/>
      <c r="H218" s="174"/>
      <c r="K218" s="174"/>
      <c r="L218" s="174"/>
      <c r="M218" s="174"/>
      <c r="N218" s="174"/>
    </row>
    <row r="219" spans="1:14">
      <c r="A219" s="232"/>
      <c r="B219" s="440" t="s">
        <v>1878</v>
      </c>
      <c r="C219" s="189"/>
      <c r="D219" s="618">
        <v>7.7999999999999996E-3</v>
      </c>
      <c r="E219" s="441"/>
      <c r="H219" s="174"/>
      <c r="K219" s="174"/>
      <c r="L219" s="174"/>
      <c r="M219" s="174"/>
      <c r="N219" s="174"/>
    </row>
    <row r="220" spans="1:14">
      <c r="A220" s="232"/>
      <c r="B220" s="440" t="s">
        <v>1879</v>
      </c>
      <c r="C220" s="189"/>
      <c r="D220" s="618">
        <v>1.9800000000000002E-2</v>
      </c>
      <c r="E220" s="441"/>
      <c r="H220" s="174"/>
      <c r="K220" s="174"/>
      <c r="L220" s="174"/>
      <c r="M220" s="174"/>
      <c r="N220" s="174"/>
    </row>
    <row r="221" spans="1:14">
      <c r="A221" s="232"/>
      <c r="B221" s="440" t="s">
        <v>1880</v>
      </c>
      <c r="C221" s="189"/>
      <c r="D221" s="618">
        <v>2.06E-2</v>
      </c>
      <c r="E221" s="441"/>
      <c r="H221" s="174"/>
      <c r="K221" s="174"/>
      <c r="L221" s="174"/>
      <c r="M221" s="174"/>
      <c r="N221" s="174"/>
    </row>
    <row r="222" spans="1:14">
      <c r="A222" s="232"/>
      <c r="B222" s="440" t="s">
        <v>1697</v>
      </c>
      <c r="C222" s="189"/>
      <c r="D222" s="618">
        <v>1.8599999999999998E-2</v>
      </c>
      <c r="E222" s="441"/>
      <c r="H222" s="174"/>
      <c r="K222" s="174"/>
      <c r="L222" s="174"/>
      <c r="M222" s="174"/>
      <c r="N222" s="174"/>
    </row>
    <row r="223" spans="1:14">
      <c r="A223" s="232"/>
      <c r="B223" s="440" t="s">
        <v>1881</v>
      </c>
      <c r="C223" s="189"/>
      <c r="D223" s="618">
        <v>3.4500000000000003E-2</v>
      </c>
      <c r="E223" s="441"/>
      <c r="H223" s="174"/>
      <c r="K223" s="174"/>
      <c r="L223" s="174"/>
      <c r="M223" s="174"/>
      <c r="N223" s="174"/>
    </row>
    <row r="224" spans="1:14">
      <c r="A224" s="232"/>
      <c r="B224" s="440" t="s">
        <v>1882</v>
      </c>
      <c r="C224" s="189"/>
      <c r="D224" s="618">
        <v>1.5299999999999999E-2</v>
      </c>
      <c r="E224" s="441"/>
      <c r="H224" s="174"/>
      <c r="K224" s="174"/>
      <c r="L224" s="174"/>
      <c r="M224" s="174"/>
      <c r="N224" s="174"/>
    </row>
    <row r="225" spans="1:14">
      <c r="A225" s="232"/>
      <c r="B225" s="440" t="s">
        <v>1698</v>
      </c>
      <c r="C225" s="189"/>
      <c r="D225" s="618">
        <v>3.7000000000000002E-3</v>
      </c>
      <c r="E225" s="441"/>
      <c r="H225" s="174"/>
      <c r="K225" s="174"/>
      <c r="L225" s="174"/>
      <c r="M225" s="174"/>
      <c r="N225" s="174"/>
    </row>
    <row r="226" spans="1:14">
      <c r="A226" s="232"/>
      <c r="B226" s="440" t="s">
        <v>1883</v>
      </c>
      <c r="C226" s="189"/>
      <c r="D226" s="618">
        <v>3.3E-3</v>
      </c>
      <c r="E226" s="441"/>
      <c r="H226" s="174"/>
      <c r="K226" s="174"/>
      <c r="L226" s="174"/>
      <c r="M226" s="174"/>
      <c r="N226" s="174"/>
    </row>
    <row r="227" spans="1:14">
      <c r="A227" s="232"/>
      <c r="B227" s="440" t="s">
        <v>1884</v>
      </c>
      <c r="C227" s="189"/>
      <c r="D227" s="618">
        <v>2.4E-2</v>
      </c>
      <c r="E227" s="441"/>
      <c r="H227" s="174"/>
      <c r="K227" s="174"/>
      <c r="L227" s="174"/>
      <c r="M227" s="174"/>
      <c r="N227" s="174"/>
    </row>
    <row r="228" spans="1:14">
      <c r="A228" s="232"/>
      <c r="B228" s="440" t="s">
        <v>1885</v>
      </c>
      <c r="C228" s="189"/>
      <c r="D228" s="618">
        <v>2.23E-2</v>
      </c>
      <c r="E228" s="441"/>
      <c r="H228" s="174"/>
      <c r="K228" s="174"/>
      <c r="L228" s="174"/>
      <c r="M228" s="174"/>
      <c r="N228" s="174"/>
    </row>
    <row r="229" spans="1:14">
      <c r="A229" s="232"/>
      <c r="B229" s="440" t="s">
        <v>1886</v>
      </c>
      <c r="C229" s="189"/>
      <c r="D229" s="618">
        <v>0.20269999999999999</v>
      </c>
      <c r="E229" s="441"/>
      <c r="H229" s="174"/>
      <c r="K229" s="174"/>
      <c r="L229" s="174"/>
      <c r="M229" s="174"/>
      <c r="N229" s="174"/>
    </row>
    <row r="230" spans="1:14">
      <c r="A230" s="232"/>
      <c r="B230" s="440" t="s">
        <v>1887</v>
      </c>
      <c r="C230" s="189"/>
      <c r="D230" s="618">
        <v>3.2899999999999999E-2</v>
      </c>
      <c r="E230" s="441"/>
      <c r="H230" s="174"/>
      <c r="K230" s="174"/>
      <c r="L230" s="174"/>
      <c r="M230" s="174"/>
      <c r="N230" s="174"/>
    </row>
    <row r="231" spans="1:14">
      <c r="A231" s="232"/>
      <c r="B231" s="440" t="s">
        <v>1888</v>
      </c>
      <c r="C231" s="189"/>
      <c r="D231" s="618">
        <v>4.8999999999999998E-3</v>
      </c>
      <c r="E231" s="441"/>
      <c r="H231" s="174"/>
      <c r="K231" s="174"/>
      <c r="L231" s="174"/>
      <c r="M231" s="174"/>
      <c r="N231" s="174"/>
    </row>
    <row r="232" spans="1:14">
      <c r="A232" s="232"/>
      <c r="B232" s="440" t="s">
        <v>1889</v>
      </c>
      <c r="C232" s="189"/>
      <c r="D232" s="618">
        <v>7.0900000000000005E-2</v>
      </c>
      <c r="E232" s="441"/>
      <c r="H232" s="174"/>
      <c r="K232" s="174"/>
      <c r="L232" s="174"/>
      <c r="M232" s="174"/>
      <c r="N232" s="174"/>
    </row>
    <row r="233" spans="1:14">
      <c r="A233" s="232"/>
      <c r="B233" s="440" t="s">
        <v>1890</v>
      </c>
      <c r="C233" s="189"/>
      <c r="D233" s="618">
        <v>2.8199999999999999E-2</v>
      </c>
      <c r="E233" s="441"/>
      <c r="H233" s="174"/>
      <c r="K233" s="174"/>
      <c r="L233" s="174"/>
      <c r="M233" s="174"/>
      <c r="N233" s="174"/>
    </row>
    <row r="234" spans="1:14">
      <c r="A234" s="232"/>
      <c r="B234" s="440" t="s">
        <v>1891</v>
      </c>
      <c r="C234" s="189"/>
      <c r="D234" s="618">
        <v>3.5299999999999998E-2</v>
      </c>
      <c r="E234" s="441"/>
      <c r="H234" s="174"/>
      <c r="K234" s="174"/>
      <c r="L234" s="174"/>
      <c r="M234" s="174"/>
      <c r="N234" s="174"/>
    </row>
    <row r="235" spans="1:14">
      <c r="A235" s="232"/>
      <c r="B235" s="440" t="s">
        <v>1892</v>
      </c>
      <c r="C235" s="189"/>
      <c r="D235" s="618">
        <v>7.2999999999999995E-2</v>
      </c>
      <c r="E235" s="441"/>
      <c r="H235" s="174"/>
      <c r="K235" s="174"/>
      <c r="L235" s="174"/>
      <c r="M235" s="174"/>
      <c r="N235" s="174"/>
    </row>
    <row r="236" spans="1:14">
      <c r="A236" s="232"/>
      <c r="B236" s="440" t="s">
        <v>1893</v>
      </c>
      <c r="C236" s="189"/>
      <c r="D236" s="618">
        <v>1.37E-2</v>
      </c>
      <c r="E236" s="441"/>
      <c r="H236" s="174"/>
      <c r="K236" s="174"/>
      <c r="L236" s="174"/>
      <c r="M236" s="174"/>
      <c r="N236" s="174"/>
    </row>
    <row r="237" spans="1:14">
      <c r="A237" s="232"/>
      <c r="B237" s="440" t="s">
        <v>1894</v>
      </c>
      <c r="C237" s="189"/>
      <c r="D237" s="618">
        <v>1.6799999999999999E-2</v>
      </c>
      <c r="E237" s="441"/>
      <c r="H237" s="174"/>
      <c r="K237" s="174"/>
      <c r="L237" s="174"/>
      <c r="M237" s="174"/>
      <c r="N237" s="174"/>
    </row>
    <row r="238" spans="1:14">
      <c r="A238" s="232"/>
      <c r="B238" s="440" t="s">
        <v>1702</v>
      </c>
      <c r="C238" s="189"/>
      <c r="D238" s="618">
        <v>8.5300000000000001E-2</v>
      </c>
      <c r="E238" s="441"/>
      <c r="H238" s="174"/>
      <c r="K238" s="174"/>
      <c r="L238" s="174"/>
      <c r="M238" s="174"/>
      <c r="N238" s="174"/>
    </row>
    <row r="239" spans="1:14">
      <c r="A239" s="232"/>
      <c r="B239" s="440" t="s">
        <v>1895</v>
      </c>
      <c r="C239" s="189"/>
      <c r="D239" s="618">
        <v>0.1391</v>
      </c>
      <c r="E239" s="441"/>
      <c r="F239" s="442"/>
      <c r="H239" s="174"/>
      <c r="K239" s="174"/>
      <c r="L239" s="174"/>
      <c r="M239" s="174"/>
      <c r="N239" s="174"/>
    </row>
    <row r="240" spans="1:14">
      <c r="A240" s="232"/>
      <c r="B240" s="443"/>
      <c r="C240" s="300"/>
      <c r="D240" s="444"/>
      <c r="H240" s="174"/>
      <c r="K240" s="174"/>
      <c r="L240" s="174"/>
      <c r="M240" s="174"/>
      <c r="N240" s="174"/>
    </row>
    <row r="241" spans="1:14">
      <c r="A241" s="232"/>
      <c r="B241" s="443" t="s">
        <v>1896</v>
      </c>
      <c r="C241" s="300"/>
      <c r="D241" s="445"/>
      <c r="H241" s="174"/>
      <c r="K241" s="174"/>
      <c r="L241" s="174"/>
      <c r="M241" s="174"/>
      <c r="N241" s="174"/>
    </row>
    <row r="242" spans="1:14" ht="15.75" thickBot="1">
      <c r="A242" s="232"/>
      <c r="B242" s="236" t="s">
        <v>1897</v>
      </c>
      <c r="C242" s="237"/>
      <c r="D242" s="446"/>
      <c r="H242" s="174"/>
      <c r="K242" s="174"/>
      <c r="L242" s="174"/>
      <c r="M242" s="174"/>
      <c r="N242" s="174"/>
    </row>
    <row r="243" spans="1:14">
      <c r="A243" s="232"/>
      <c r="B243" s="200"/>
      <c r="C243" s="200"/>
      <c r="H243" s="174"/>
      <c r="K243" s="174"/>
      <c r="L243" s="174"/>
      <c r="M243" s="174"/>
      <c r="N243" s="174"/>
    </row>
    <row r="244" spans="1:14">
      <c r="A244" s="232"/>
      <c r="H244" s="174"/>
      <c r="K244" s="174"/>
      <c r="L244" s="174"/>
      <c r="M244" s="174"/>
      <c r="N244" s="174"/>
    </row>
    <row r="245" spans="1:14">
      <c r="A245" s="232" t="s">
        <v>1898</v>
      </c>
      <c r="B245" s="233" t="s">
        <v>1899</v>
      </c>
      <c r="C245" s="234"/>
      <c r="D245" s="234"/>
      <c r="E245" s="234"/>
      <c r="F245" s="234"/>
      <c r="G245" s="235"/>
      <c r="H245" s="235"/>
      <c r="I245" s="235"/>
      <c r="J245" s="235"/>
      <c r="K245" s="235"/>
      <c r="L245" s="235"/>
      <c r="M245" s="235"/>
      <c r="N245" s="235"/>
    </row>
    <row r="246" spans="1:14" ht="15.75" thickBot="1">
      <c r="A246" s="232"/>
      <c r="B246" s="233"/>
      <c r="C246" s="234"/>
      <c r="D246" s="235"/>
      <c r="E246" s="234"/>
      <c r="F246" s="234"/>
      <c r="G246" s="235"/>
      <c r="H246" s="235"/>
      <c r="I246" s="235"/>
      <c r="J246" s="235"/>
      <c r="K246" s="235"/>
      <c r="L246" s="235"/>
      <c r="M246" s="235"/>
      <c r="N246" s="235"/>
    </row>
    <row r="247" spans="1:14" ht="15.75" thickBot="1">
      <c r="A247" s="232"/>
      <c r="B247" s="674" t="s">
        <v>1900</v>
      </c>
      <c r="C247" s="675"/>
      <c r="D247" s="619">
        <v>0.66</v>
      </c>
      <c r="E247" s="293"/>
      <c r="F247" s="288"/>
      <c r="G247" s="235"/>
      <c r="H247" s="235"/>
      <c r="I247" s="235"/>
      <c r="J247" s="235"/>
      <c r="K247" s="235"/>
      <c r="L247" s="235"/>
      <c r="M247" s="235"/>
      <c r="N247" s="235"/>
    </row>
    <row r="248" spans="1:14" ht="15.75" thickBot="1">
      <c r="A248" s="232"/>
      <c r="B248" s="195"/>
      <c r="C248" s="195"/>
      <c r="D248" s="195"/>
      <c r="E248" s="447"/>
      <c r="F248" s="447"/>
      <c r="G248" s="174"/>
      <c r="H248" s="174"/>
      <c r="K248" s="174"/>
      <c r="L248" s="174"/>
      <c r="M248" s="174"/>
      <c r="N248" s="174"/>
    </row>
    <row r="249" spans="1:14" ht="15.75" thickBot="1">
      <c r="A249" s="232"/>
      <c r="B249" s="255"/>
      <c r="C249" s="258" t="s">
        <v>1901</v>
      </c>
      <c r="D249" s="205" t="s">
        <v>1871</v>
      </c>
      <c r="E249" s="448"/>
      <c r="F249" s="288"/>
      <c r="G249" s="174"/>
      <c r="H249" s="174"/>
      <c r="K249" s="174"/>
      <c r="L249" s="174"/>
      <c r="M249" s="174"/>
      <c r="N249" s="174"/>
    </row>
    <row r="250" spans="1:14">
      <c r="A250" s="232"/>
      <c r="B250" s="449" t="s">
        <v>1902</v>
      </c>
      <c r="C250" s="304" t="s">
        <v>1903</v>
      </c>
      <c r="D250" s="620">
        <v>0.13788180401504527</v>
      </c>
      <c r="E250" s="441"/>
      <c r="F250" s="330"/>
      <c r="G250" s="174"/>
      <c r="H250" s="174"/>
      <c r="K250" s="174"/>
      <c r="L250" s="174"/>
      <c r="M250" s="174"/>
      <c r="N250" s="174"/>
    </row>
    <row r="251" spans="1:14">
      <c r="A251" s="232"/>
      <c r="B251" s="365"/>
      <c r="C251" s="251" t="s">
        <v>1904</v>
      </c>
      <c r="D251" s="512">
        <v>9.3232432523134373E-2</v>
      </c>
      <c r="E251" s="441"/>
      <c r="F251" s="199"/>
      <c r="G251" s="174"/>
      <c r="H251" s="174"/>
      <c r="K251" s="174"/>
      <c r="L251" s="174"/>
      <c r="M251" s="174"/>
      <c r="N251" s="174"/>
    </row>
    <row r="252" spans="1:14">
      <c r="A252" s="232"/>
      <c r="B252" s="365"/>
      <c r="C252" s="251" t="s">
        <v>1905</v>
      </c>
      <c r="D252" s="512">
        <v>0.12140533608148081</v>
      </c>
      <c r="E252" s="441"/>
      <c r="F252" s="199"/>
      <c r="G252" s="174"/>
      <c r="H252" s="174"/>
      <c r="K252" s="174"/>
      <c r="L252" s="174"/>
      <c r="M252" s="174"/>
      <c r="N252" s="174"/>
    </row>
    <row r="253" spans="1:14">
      <c r="A253" s="232"/>
      <c r="B253" s="365"/>
      <c r="C253" s="251" t="s">
        <v>1906</v>
      </c>
      <c r="D253" s="512">
        <v>0.15474391852276068</v>
      </c>
      <c r="E253" s="441"/>
      <c r="F253" s="199"/>
      <c r="G253" s="174"/>
      <c r="H253" s="174"/>
      <c r="K253" s="174"/>
      <c r="L253" s="174"/>
      <c r="M253" s="174"/>
      <c r="N253" s="174"/>
    </row>
    <row r="254" spans="1:14">
      <c r="A254" s="232"/>
      <c r="B254" s="365"/>
      <c r="C254" s="251" t="s">
        <v>1907</v>
      </c>
      <c r="D254" s="512">
        <v>0.18881998131334804</v>
      </c>
      <c r="E254" s="441"/>
      <c r="F254" s="199"/>
      <c r="G254" s="174"/>
      <c r="H254" s="174"/>
      <c r="K254" s="174"/>
      <c r="L254" s="174"/>
      <c r="M254" s="174"/>
      <c r="N254" s="174"/>
    </row>
    <row r="255" spans="1:14">
      <c r="A255" s="232"/>
      <c r="B255" s="365"/>
      <c r="C255" s="251" t="s">
        <v>1908</v>
      </c>
      <c r="D255" s="512">
        <v>0.10579587240079487</v>
      </c>
      <c r="E255" s="441"/>
      <c r="F255" s="199"/>
      <c r="G255" s="174"/>
      <c r="H255" s="174"/>
      <c r="K255" s="174"/>
      <c r="L255" s="174"/>
      <c r="M255" s="174"/>
      <c r="N255" s="174"/>
    </row>
    <row r="256" spans="1:14">
      <c r="A256" s="232"/>
      <c r="B256" s="365"/>
      <c r="C256" s="251" t="s">
        <v>1909</v>
      </c>
      <c r="D256" s="512">
        <v>0.10643524761269775</v>
      </c>
      <c r="E256" s="441"/>
      <c r="F256" s="199"/>
      <c r="G256" s="174"/>
      <c r="H256" s="174"/>
      <c r="K256" s="174"/>
      <c r="L256" s="174"/>
      <c r="M256" s="174"/>
      <c r="N256" s="174"/>
    </row>
    <row r="257" spans="1:14">
      <c r="A257" s="232"/>
      <c r="B257" s="365"/>
      <c r="C257" s="251" t="s">
        <v>1910</v>
      </c>
      <c r="D257" s="512">
        <v>7.6903452964797531E-2</v>
      </c>
      <c r="E257" s="441"/>
      <c r="F257" s="199"/>
      <c r="G257" s="174"/>
      <c r="H257" s="174"/>
      <c r="K257" s="174"/>
      <c r="L257" s="174"/>
      <c r="M257" s="174"/>
      <c r="N257" s="174"/>
    </row>
    <row r="258" spans="1:14">
      <c r="A258" s="232"/>
      <c r="B258" s="365"/>
      <c r="C258" s="251" t="s">
        <v>1911</v>
      </c>
      <c r="D258" s="512">
        <v>1.3714331653867165E-2</v>
      </c>
      <c r="E258" s="441"/>
      <c r="F258" s="199"/>
      <c r="G258" s="174"/>
      <c r="H258" s="174"/>
      <c r="K258" s="174"/>
      <c r="L258" s="174"/>
      <c r="M258" s="174"/>
      <c r="N258" s="174"/>
    </row>
    <row r="259" spans="1:14">
      <c r="A259" s="232"/>
      <c r="B259" s="365"/>
      <c r="C259" s="251" t="s">
        <v>1912</v>
      </c>
      <c r="D259" s="512">
        <v>1.0092322467247822E-3</v>
      </c>
      <c r="E259" s="441"/>
      <c r="F259" s="199"/>
      <c r="G259" s="174"/>
      <c r="H259" s="174"/>
      <c r="K259" s="174"/>
      <c r="L259" s="174"/>
      <c r="M259" s="174"/>
      <c r="N259" s="174"/>
    </row>
    <row r="260" spans="1:14">
      <c r="A260" s="232"/>
      <c r="B260" s="365"/>
      <c r="C260" s="251" t="s">
        <v>1913</v>
      </c>
      <c r="D260" s="512">
        <v>5.8390665348956277E-5</v>
      </c>
      <c r="E260" s="441"/>
      <c r="F260" s="199"/>
      <c r="G260" s="174"/>
      <c r="H260" s="174"/>
      <c r="K260" s="174"/>
      <c r="L260" s="174"/>
      <c r="M260" s="174"/>
      <c r="N260" s="174"/>
    </row>
    <row r="261" spans="1:14">
      <c r="A261" s="232"/>
      <c r="B261" s="365"/>
      <c r="C261" s="251" t="s">
        <v>1914</v>
      </c>
      <c r="D261" s="512">
        <v>0</v>
      </c>
      <c r="E261" s="441"/>
      <c r="F261" s="199"/>
      <c r="G261" s="174"/>
      <c r="H261" s="174"/>
      <c r="K261" s="174"/>
      <c r="L261" s="174"/>
      <c r="M261" s="174"/>
      <c r="N261" s="174"/>
    </row>
    <row r="262" spans="1:14" ht="15.75" thickBot="1">
      <c r="A262" s="232"/>
      <c r="B262" s="450"/>
      <c r="C262" s="451" t="s">
        <v>1915</v>
      </c>
      <c r="D262" s="513">
        <v>0</v>
      </c>
      <c r="E262" s="441"/>
      <c r="F262" s="199"/>
      <c r="G262" s="174"/>
      <c r="H262" s="174"/>
      <c r="K262" s="174"/>
      <c r="L262" s="174"/>
      <c r="M262" s="174"/>
      <c r="N262" s="174"/>
    </row>
    <row r="263" spans="1:14">
      <c r="A263" s="232"/>
      <c r="G263" s="174"/>
      <c r="H263" s="174"/>
      <c r="K263" s="174"/>
      <c r="L263" s="174"/>
      <c r="M263" s="174"/>
      <c r="N263" s="174"/>
    </row>
    <row r="264" spans="1:14">
      <c r="A264" s="232"/>
      <c r="G264" s="174"/>
      <c r="H264" s="174"/>
      <c r="K264" s="174"/>
      <c r="L264" s="174"/>
      <c r="M264" s="174"/>
      <c r="N264" s="174"/>
    </row>
    <row r="265" spans="1:14">
      <c r="A265" s="232" t="s">
        <v>1916</v>
      </c>
      <c r="B265" s="233" t="s">
        <v>1917</v>
      </c>
      <c r="C265" s="234"/>
      <c r="D265" s="234"/>
      <c r="E265" s="234"/>
      <c r="F265" s="234"/>
      <c r="G265" s="235"/>
      <c r="H265" s="235"/>
      <c r="I265" s="235"/>
      <c r="J265" s="235"/>
      <c r="K265" s="235"/>
      <c r="L265" s="235"/>
      <c r="M265" s="235"/>
      <c r="N265" s="235"/>
    </row>
    <row r="266" spans="1:14" ht="15.75" thickBot="1">
      <c r="A266" s="232"/>
      <c r="B266" s="233"/>
      <c r="C266" s="234"/>
      <c r="D266" s="234"/>
      <c r="E266" s="234"/>
      <c r="F266" s="234"/>
      <c r="G266" s="235"/>
      <c r="H266" s="235"/>
      <c r="I266" s="235"/>
      <c r="J266" s="235"/>
      <c r="K266" s="235"/>
      <c r="L266" s="235"/>
      <c r="M266" s="235"/>
      <c r="N266" s="235"/>
    </row>
    <row r="267" spans="1:14" ht="15.75" thickBot="1">
      <c r="A267" s="232"/>
      <c r="B267" s="657" t="s">
        <v>1918</v>
      </c>
      <c r="C267" s="658"/>
      <c r="D267" s="619">
        <v>0.63</v>
      </c>
      <c r="E267" s="439"/>
      <c r="F267" s="288"/>
      <c r="G267" s="235"/>
      <c r="H267" s="235"/>
      <c r="I267" s="235"/>
      <c r="J267" s="235"/>
      <c r="K267" s="235"/>
      <c r="L267" s="235"/>
      <c r="M267" s="235"/>
      <c r="N267" s="235"/>
    </row>
    <row r="268" spans="1:14" ht="15.75" thickBot="1">
      <c r="A268" s="232"/>
      <c r="B268" s="233"/>
      <c r="C268" s="234"/>
      <c r="D268" s="234"/>
      <c r="E268" s="293"/>
      <c r="F268" s="234"/>
      <c r="G268" s="235"/>
      <c r="H268" s="235"/>
      <c r="I268" s="235"/>
      <c r="J268" s="235"/>
      <c r="K268" s="235"/>
      <c r="L268" s="235"/>
      <c r="M268" s="235"/>
      <c r="N268" s="235"/>
    </row>
    <row r="269" spans="1:14" ht="15.75" thickBot="1">
      <c r="A269" s="232"/>
      <c r="B269" s="255"/>
      <c r="C269" s="258" t="s">
        <v>1901</v>
      </c>
      <c r="D269" s="205" t="s">
        <v>1871</v>
      </c>
      <c r="E269" s="448"/>
      <c r="F269" s="427"/>
      <c r="G269" s="174"/>
      <c r="H269" s="174"/>
      <c r="K269" s="174"/>
      <c r="L269" s="174"/>
      <c r="M269" s="174"/>
      <c r="N269" s="174"/>
    </row>
    <row r="270" spans="1:14">
      <c r="A270" s="232"/>
      <c r="B270" s="369" t="s">
        <v>1902</v>
      </c>
      <c r="C270" s="298" t="s">
        <v>1903</v>
      </c>
      <c r="D270" s="621">
        <v>0.16208882955395865</v>
      </c>
      <c r="E270" s="441"/>
      <c r="F270" s="288"/>
      <c r="G270" s="174"/>
      <c r="H270" s="174"/>
      <c r="K270" s="174"/>
      <c r="L270" s="174"/>
      <c r="M270" s="174"/>
      <c r="N270" s="174"/>
    </row>
    <row r="271" spans="1:14">
      <c r="A271" s="232"/>
      <c r="B271" s="449"/>
      <c r="C271" s="304" t="s">
        <v>1904</v>
      </c>
      <c r="D271" s="622">
        <v>9.715445007851306E-2</v>
      </c>
      <c r="E271" s="441"/>
      <c r="F271" s="199"/>
      <c r="G271" s="174"/>
      <c r="H271" s="174"/>
      <c r="K271" s="174"/>
      <c r="L271" s="174"/>
      <c r="M271" s="174"/>
      <c r="N271" s="174"/>
    </row>
    <row r="272" spans="1:14">
      <c r="A272" s="232"/>
      <c r="B272" s="365"/>
      <c r="C272" s="251" t="s">
        <v>1905</v>
      </c>
      <c r="D272" s="622">
        <v>0.12174413593193158</v>
      </c>
      <c r="E272" s="441"/>
      <c r="F272" s="199"/>
      <c r="G272" s="174"/>
      <c r="H272" s="174"/>
      <c r="K272" s="174"/>
      <c r="L272" s="174"/>
      <c r="M272" s="174"/>
      <c r="N272" s="174"/>
    </row>
    <row r="273" spans="1:14">
      <c r="A273" s="232"/>
      <c r="B273" s="365"/>
      <c r="C273" s="251" t="s">
        <v>1906</v>
      </c>
      <c r="D273" s="622">
        <v>0.15447447299157202</v>
      </c>
      <c r="E273" s="441"/>
      <c r="F273" s="199"/>
      <c r="G273" s="174"/>
      <c r="H273" s="174"/>
      <c r="K273" s="174"/>
      <c r="L273" s="174"/>
      <c r="M273" s="174"/>
      <c r="N273" s="174"/>
    </row>
    <row r="274" spans="1:14">
      <c r="A274" s="232"/>
      <c r="B274" s="365"/>
      <c r="C274" s="251" t="s">
        <v>1907</v>
      </c>
      <c r="D274" s="622">
        <v>0.20180104161436413</v>
      </c>
      <c r="E274" s="441"/>
      <c r="F274" s="199"/>
      <c r="G274" s="174"/>
      <c r="H274" s="174"/>
      <c r="K274" s="174"/>
      <c r="L274" s="174"/>
      <c r="M274" s="174"/>
      <c r="N274" s="174"/>
    </row>
    <row r="275" spans="1:14">
      <c r="A275" s="232"/>
      <c r="B275" s="365"/>
      <c r="C275" s="251" t="s">
        <v>1908</v>
      </c>
      <c r="D275" s="622">
        <v>0.11443371950451824</v>
      </c>
      <c r="E275" s="441"/>
      <c r="F275" s="199"/>
      <c r="G275" s="174"/>
      <c r="H275" s="174"/>
      <c r="K275" s="174"/>
      <c r="L275" s="174"/>
      <c r="M275" s="174"/>
      <c r="N275" s="174"/>
    </row>
    <row r="276" spans="1:14">
      <c r="A276" s="232"/>
      <c r="B276" s="365"/>
      <c r="C276" s="251" t="s">
        <v>1909</v>
      </c>
      <c r="D276" s="622">
        <v>0.10124054304245367</v>
      </c>
      <c r="E276" s="441"/>
      <c r="F276" s="199"/>
      <c r="G276" s="174"/>
      <c r="H276" s="174"/>
      <c r="K276" s="174"/>
      <c r="L276" s="174"/>
      <c r="M276" s="174"/>
      <c r="N276" s="174"/>
    </row>
    <row r="277" spans="1:14">
      <c r="A277" s="232"/>
      <c r="B277" s="365"/>
      <c r="C277" s="251" t="s">
        <v>1910</v>
      </c>
      <c r="D277" s="622">
        <v>4.7062807282688877E-2</v>
      </c>
      <c r="E277" s="441"/>
      <c r="F277" s="199"/>
      <c r="G277" s="174"/>
      <c r="H277" s="174"/>
      <c r="K277" s="174"/>
      <c r="L277" s="174"/>
      <c r="M277" s="174"/>
      <c r="N277" s="174"/>
    </row>
    <row r="278" spans="1:14">
      <c r="A278" s="232"/>
      <c r="B278" s="365"/>
      <c r="C278" s="251" t="s">
        <v>1911</v>
      </c>
      <c r="D278" s="512"/>
      <c r="E278" s="199"/>
      <c r="F278" s="199"/>
      <c r="G278" s="174"/>
      <c r="H278" s="174"/>
      <c r="K278" s="174"/>
      <c r="L278" s="174"/>
      <c r="M278" s="174"/>
      <c r="N278" s="174"/>
    </row>
    <row r="279" spans="1:14">
      <c r="A279" s="232"/>
      <c r="B279" s="365"/>
      <c r="C279" s="251" t="s">
        <v>1912</v>
      </c>
      <c r="D279" s="512"/>
      <c r="E279" s="199"/>
      <c r="F279" s="199"/>
      <c r="G279" s="174"/>
      <c r="H279" s="174"/>
      <c r="K279" s="174"/>
      <c r="L279" s="174"/>
      <c r="M279" s="174"/>
      <c r="N279" s="174"/>
    </row>
    <row r="280" spans="1:14">
      <c r="A280" s="232"/>
      <c r="B280" s="365"/>
      <c r="C280" s="251" t="s">
        <v>1913</v>
      </c>
      <c r="D280" s="512"/>
      <c r="E280" s="199"/>
      <c r="F280" s="199"/>
      <c r="G280" s="174"/>
      <c r="H280" s="174"/>
      <c r="K280" s="174"/>
      <c r="L280" s="174"/>
      <c r="M280" s="174"/>
      <c r="N280" s="174"/>
    </row>
    <row r="281" spans="1:14">
      <c r="A281" s="232"/>
      <c r="B281" s="365"/>
      <c r="C281" s="251" t="s">
        <v>1914</v>
      </c>
      <c r="D281" s="512"/>
      <c r="E281" s="199"/>
      <c r="F281" s="199"/>
      <c r="G281" s="174"/>
      <c r="H281" s="174"/>
      <c r="K281" s="174"/>
      <c r="L281" s="174"/>
      <c r="M281" s="174"/>
      <c r="N281" s="174"/>
    </row>
    <row r="282" spans="1:14" ht="15.75" thickBot="1">
      <c r="A282" s="232"/>
      <c r="B282" s="365"/>
      <c r="C282" s="253" t="s">
        <v>1915</v>
      </c>
      <c r="D282" s="513"/>
      <c r="E282" s="199"/>
      <c r="F282" s="199"/>
      <c r="G282" s="174"/>
      <c r="H282" s="174"/>
      <c r="K282" s="174"/>
      <c r="L282" s="174"/>
      <c r="M282" s="174"/>
      <c r="N282" s="174"/>
    </row>
    <row r="283" spans="1:14">
      <c r="A283" s="232"/>
      <c r="B283" s="198"/>
      <c r="C283" s="198"/>
      <c r="D283" s="174"/>
      <c r="G283" s="174"/>
      <c r="H283" s="174"/>
      <c r="K283" s="174"/>
      <c r="L283" s="174"/>
      <c r="M283" s="174"/>
      <c r="N283" s="174"/>
    </row>
    <row r="284" spans="1:14">
      <c r="A284" s="232"/>
      <c r="B284" s="200"/>
      <c r="C284" s="200"/>
      <c r="D284" s="174"/>
      <c r="G284" s="174"/>
      <c r="H284" s="174"/>
      <c r="K284" s="174"/>
      <c r="L284" s="174"/>
      <c r="M284" s="174"/>
      <c r="N284" s="174"/>
    </row>
    <row r="285" spans="1:14">
      <c r="A285" s="232" t="s">
        <v>1919</v>
      </c>
      <c r="B285" s="233" t="s">
        <v>1920</v>
      </c>
      <c r="G285" s="174"/>
      <c r="H285" s="174"/>
      <c r="K285" s="174"/>
      <c r="L285" s="174"/>
      <c r="M285" s="174"/>
      <c r="N285" s="174"/>
    </row>
    <row r="286" spans="1:14" ht="15.75" thickBot="1">
      <c r="A286" s="232"/>
      <c r="B286" s="233"/>
      <c r="G286" s="174"/>
      <c r="H286" s="174"/>
      <c r="K286" s="174"/>
      <c r="L286" s="174"/>
      <c r="M286" s="174"/>
      <c r="N286" s="174"/>
    </row>
    <row r="287" spans="1:14" ht="15.75" thickBot="1">
      <c r="A287" s="232"/>
      <c r="B287" s="217"/>
      <c r="D287" s="217"/>
      <c r="E287" s="452" t="s">
        <v>1871</v>
      </c>
      <c r="F287" s="441"/>
      <c r="G287" s="174"/>
      <c r="H287" s="174"/>
      <c r="K287" s="174"/>
      <c r="L287" s="174"/>
      <c r="M287" s="174"/>
      <c r="N287" s="174"/>
    </row>
    <row r="288" spans="1:14">
      <c r="A288" s="453"/>
      <c r="B288" s="454" t="s">
        <v>1921</v>
      </c>
      <c r="C288" s="241"/>
      <c r="D288" s="455"/>
      <c r="E288" s="623">
        <v>7.8087491628175659E-2</v>
      </c>
      <c r="F288" s="441"/>
      <c r="G288" s="174"/>
      <c r="H288" s="174"/>
      <c r="K288" s="174"/>
      <c r="L288" s="174"/>
      <c r="M288" s="174"/>
      <c r="N288" s="174"/>
    </row>
    <row r="289" spans="1:14" ht="15.75" thickBot="1">
      <c r="A289" s="453"/>
      <c r="B289" s="456" t="s">
        <v>1922</v>
      </c>
      <c r="C289" s="207"/>
      <c r="D289" s="457"/>
      <c r="E289" s="623">
        <v>0.62454764640567417</v>
      </c>
      <c r="F289" s="441"/>
      <c r="G289" s="174"/>
      <c r="H289" s="174"/>
      <c r="K289" s="174"/>
      <c r="L289" s="174"/>
      <c r="M289" s="174"/>
      <c r="N289" s="174"/>
    </row>
    <row r="290" spans="1:14" ht="15.75" thickBot="1">
      <c r="A290" s="453"/>
      <c r="B290" s="458"/>
      <c r="C290" s="257"/>
      <c r="D290" s="459" t="s">
        <v>1923</v>
      </c>
      <c r="E290" s="624">
        <v>0.7026351380338498</v>
      </c>
      <c r="F290" s="441"/>
      <c r="G290" s="174"/>
      <c r="H290" s="174"/>
      <c r="K290" s="174"/>
      <c r="L290" s="174"/>
      <c r="M290" s="174"/>
      <c r="N290" s="174"/>
    </row>
    <row r="291" spans="1:14">
      <c r="A291" s="232"/>
      <c r="B291" s="460" t="s">
        <v>1924</v>
      </c>
      <c r="C291" s="659" t="s">
        <v>1925</v>
      </c>
      <c r="D291" s="660"/>
      <c r="E291" s="625">
        <v>0.29228221155860978</v>
      </c>
      <c r="F291" s="441"/>
      <c r="G291" s="174"/>
      <c r="H291" s="174"/>
      <c r="K291" s="174"/>
      <c r="L291" s="174"/>
      <c r="M291" s="174"/>
      <c r="N291" s="174"/>
    </row>
    <row r="292" spans="1:14">
      <c r="A292" s="232"/>
      <c r="B292" s="461"/>
      <c r="C292" s="661" t="s">
        <v>2087</v>
      </c>
      <c r="D292" s="662"/>
      <c r="E292" s="625">
        <v>5.0826504075404096E-3</v>
      </c>
      <c r="F292" s="441"/>
      <c r="G292" s="174"/>
      <c r="H292" s="174"/>
      <c r="K292" s="174"/>
      <c r="L292" s="174"/>
      <c r="M292" s="174"/>
      <c r="N292" s="174"/>
    </row>
    <row r="293" spans="1:14" ht="15.75" thickBot="1">
      <c r="A293" s="232"/>
      <c r="B293" s="462"/>
      <c r="C293" s="663" t="s">
        <v>95</v>
      </c>
      <c r="D293" s="662" t="s">
        <v>1926</v>
      </c>
      <c r="E293" s="514"/>
      <c r="F293" s="441"/>
      <c r="G293" s="174"/>
      <c r="H293" s="174"/>
      <c r="K293" s="174"/>
      <c r="L293" s="174"/>
      <c r="M293" s="174"/>
      <c r="N293" s="174"/>
    </row>
    <row r="294" spans="1:14" ht="15.75" thickBot="1">
      <c r="A294" s="232"/>
      <c r="B294" s="463"/>
      <c r="C294" s="257"/>
      <c r="D294" s="459" t="s">
        <v>1927</v>
      </c>
      <c r="E294" s="624">
        <v>0.2973648619661502</v>
      </c>
      <c r="F294" s="441"/>
      <c r="G294" s="174"/>
      <c r="H294" s="174"/>
      <c r="K294" s="174"/>
      <c r="L294" s="174"/>
      <c r="M294" s="174"/>
      <c r="N294" s="174"/>
    </row>
    <row r="295" spans="1:14">
      <c r="A295" s="232"/>
      <c r="B295" s="464"/>
      <c r="E295" s="465"/>
      <c r="F295" s="441"/>
      <c r="G295" s="174"/>
      <c r="H295" s="174"/>
      <c r="K295" s="174"/>
      <c r="L295" s="174"/>
      <c r="M295" s="174"/>
      <c r="N295" s="174"/>
    </row>
    <row r="296" spans="1:14">
      <c r="A296" s="232"/>
      <c r="B296" s="464"/>
      <c r="G296" s="174"/>
      <c r="H296" s="174"/>
      <c r="K296" s="174"/>
      <c r="L296" s="174"/>
      <c r="M296" s="174"/>
      <c r="N296" s="174"/>
    </row>
    <row r="297" spans="1:14">
      <c r="A297" s="238" t="s">
        <v>1928</v>
      </c>
      <c r="B297" s="426" t="s">
        <v>1929</v>
      </c>
      <c r="G297" s="174"/>
      <c r="H297" s="174"/>
      <c r="K297" s="174"/>
      <c r="L297" s="174"/>
      <c r="M297" s="174"/>
      <c r="N297" s="174"/>
    </row>
    <row r="298" spans="1:14" ht="15.75" thickBot="1">
      <c r="A298" s="232"/>
      <c r="B298" s="426"/>
      <c r="G298" s="174"/>
      <c r="H298" s="174"/>
      <c r="K298" s="174"/>
      <c r="L298" s="174"/>
      <c r="M298" s="174"/>
      <c r="N298" s="174"/>
    </row>
    <row r="299" spans="1:14" ht="15.75" thickBot="1">
      <c r="A299" s="232"/>
      <c r="B299" s="273" t="s">
        <v>1930</v>
      </c>
      <c r="C299" s="274" t="s">
        <v>1871</v>
      </c>
      <c r="D299" s="427"/>
      <c r="E299" s="288"/>
      <c r="F299" s="439"/>
      <c r="G299" s="174"/>
      <c r="H299" s="174"/>
      <c r="K299" s="174"/>
      <c r="L299" s="174"/>
      <c r="M299" s="174"/>
      <c r="N299" s="174"/>
    </row>
    <row r="300" spans="1:14">
      <c r="A300" s="232"/>
      <c r="B300" s="466" t="s">
        <v>1931</v>
      </c>
      <c r="C300" s="626">
        <v>3.5400000000000001E-2</v>
      </c>
      <c r="D300" s="441"/>
      <c r="E300" s="199"/>
      <c r="F300" s="330"/>
      <c r="G300" s="174"/>
      <c r="H300" s="174"/>
      <c r="K300" s="174"/>
      <c r="L300" s="174"/>
      <c r="M300" s="174"/>
      <c r="N300" s="174"/>
    </row>
    <row r="301" spans="1:14">
      <c r="A301" s="232"/>
      <c r="B301" s="467" t="s">
        <v>1932</v>
      </c>
      <c r="C301" s="627">
        <v>9.74E-2</v>
      </c>
      <c r="D301" s="441"/>
      <c r="E301" s="468"/>
      <c r="F301" s="330"/>
      <c r="G301" s="174"/>
      <c r="H301" s="174"/>
      <c r="K301" s="174"/>
      <c r="L301" s="174"/>
      <c r="M301" s="174"/>
      <c r="N301" s="174"/>
    </row>
    <row r="302" spans="1:14">
      <c r="A302" s="232"/>
      <c r="B302" s="467" t="s">
        <v>1933</v>
      </c>
      <c r="C302" s="627">
        <v>0.14699999999999999</v>
      </c>
      <c r="D302" s="441"/>
      <c r="E302" s="468"/>
      <c r="F302" s="330"/>
      <c r="G302" s="174"/>
      <c r="H302" s="174"/>
      <c r="K302" s="174"/>
      <c r="L302" s="174"/>
      <c r="M302" s="174"/>
      <c r="N302" s="174"/>
    </row>
    <row r="303" spans="1:14">
      <c r="A303" s="232"/>
      <c r="B303" s="467" t="s">
        <v>1934</v>
      </c>
      <c r="C303" s="627">
        <v>0.28749999999999998</v>
      </c>
      <c r="D303" s="441"/>
      <c r="E303" s="468"/>
      <c r="F303" s="330"/>
      <c r="G303" s="174"/>
      <c r="H303" s="174"/>
      <c r="K303" s="174"/>
      <c r="L303" s="174"/>
      <c r="M303" s="174"/>
      <c r="N303" s="174"/>
    </row>
    <row r="304" spans="1:14" ht="15.75" thickBot="1">
      <c r="A304" s="232"/>
      <c r="B304" s="244" t="s">
        <v>1935</v>
      </c>
      <c r="C304" s="628">
        <v>0.43270000000000003</v>
      </c>
      <c r="D304" s="441"/>
      <c r="E304" s="468"/>
      <c r="F304" s="327"/>
      <c r="G304" s="174"/>
      <c r="H304" s="174"/>
      <c r="K304" s="174"/>
      <c r="L304" s="174"/>
      <c r="M304" s="174"/>
      <c r="N304" s="174"/>
    </row>
    <row r="305" spans="1:14">
      <c r="A305" s="232"/>
      <c r="B305" s="217"/>
      <c r="C305" s="199"/>
      <c r="D305" s="441"/>
      <c r="E305" s="469"/>
      <c r="F305" s="470"/>
      <c r="G305" s="174"/>
      <c r="H305" s="174"/>
      <c r="K305" s="174"/>
      <c r="L305" s="174"/>
      <c r="M305" s="174"/>
      <c r="N305" s="174"/>
    </row>
    <row r="306" spans="1:14">
      <c r="H306" s="174"/>
      <c r="K306" s="174"/>
      <c r="L306" s="174"/>
      <c r="M306" s="174"/>
      <c r="N306" s="174"/>
    </row>
    <row r="307" spans="1:14">
      <c r="A307" s="232" t="s">
        <v>1936</v>
      </c>
      <c r="B307" s="426" t="s">
        <v>1937</v>
      </c>
      <c r="F307" s="470"/>
      <c r="G307" s="174"/>
      <c r="H307" s="174"/>
      <c r="K307" s="174"/>
      <c r="L307" s="174"/>
      <c r="M307" s="174"/>
      <c r="N307" s="174"/>
    </row>
    <row r="308" spans="1:14" ht="15.75" thickBot="1">
      <c r="A308" s="232"/>
      <c r="B308" s="426"/>
      <c r="F308" s="470"/>
      <c r="G308" s="174"/>
      <c r="H308" s="174"/>
      <c r="K308" s="174"/>
      <c r="L308" s="174"/>
      <c r="M308" s="174"/>
      <c r="N308" s="174"/>
    </row>
    <row r="309" spans="1:14" ht="15.75" thickBot="1">
      <c r="A309" s="232"/>
      <c r="B309" s="196"/>
      <c r="C309" s="452" t="s">
        <v>1871</v>
      </c>
      <c r="D309" s="471"/>
      <c r="F309" s="472"/>
      <c r="G309" s="174"/>
      <c r="H309" s="174"/>
      <c r="K309" s="174"/>
      <c r="L309" s="174"/>
      <c r="M309" s="174"/>
      <c r="N309" s="174"/>
    </row>
    <row r="310" spans="1:14">
      <c r="A310" s="232"/>
      <c r="B310" s="206" t="s">
        <v>776</v>
      </c>
      <c r="C310" s="515">
        <v>0.75060000000000004</v>
      </c>
      <c r="D310" s="441"/>
      <c r="G310" s="174"/>
      <c r="H310" s="174"/>
      <c r="K310" s="174"/>
      <c r="L310" s="174"/>
      <c r="M310" s="174"/>
      <c r="N310" s="174"/>
    </row>
    <row r="311" spans="1:14">
      <c r="A311" s="232"/>
      <c r="B311" s="188" t="s">
        <v>1938</v>
      </c>
      <c r="C311" s="516">
        <v>2.6100000000000002E-2</v>
      </c>
      <c r="D311" s="441"/>
      <c r="G311" s="174"/>
      <c r="H311" s="174"/>
      <c r="K311" s="174"/>
      <c r="L311" s="174"/>
      <c r="M311" s="174"/>
      <c r="N311" s="174"/>
    </row>
    <row r="312" spans="1:14">
      <c r="A312" s="232"/>
      <c r="B312" s="188" t="s">
        <v>1939</v>
      </c>
      <c r="C312" s="516">
        <v>0.2233</v>
      </c>
      <c r="D312" s="441"/>
      <c r="G312" s="174"/>
      <c r="H312" s="174"/>
      <c r="K312" s="174"/>
      <c r="L312" s="174"/>
      <c r="M312" s="174"/>
      <c r="N312" s="174"/>
    </row>
    <row r="313" spans="1:14">
      <c r="A313" s="232"/>
      <c r="B313" s="397" t="s">
        <v>95</v>
      </c>
      <c r="C313" s="473">
        <v>0</v>
      </c>
      <c r="D313" s="441"/>
      <c r="G313" s="174"/>
      <c r="H313" s="174"/>
      <c r="K313" s="174"/>
      <c r="L313" s="174"/>
      <c r="M313" s="174"/>
      <c r="N313" s="174"/>
    </row>
    <row r="314" spans="1:14" ht="15.75" thickBot="1">
      <c r="A314" s="232"/>
      <c r="B314" s="370" t="s">
        <v>1897</v>
      </c>
      <c r="C314" s="517">
        <v>0</v>
      </c>
      <c r="D314" s="441"/>
      <c r="G314" s="174"/>
      <c r="H314" s="174"/>
      <c r="K314" s="174"/>
      <c r="L314" s="174"/>
      <c r="M314" s="174"/>
      <c r="N314" s="174"/>
    </row>
    <row r="315" spans="1:14">
      <c r="A315" s="238"/>
      <c r="B315" s="174"/>
      <c r="C315" s="174"/>
      <c r="D315" s="441"/>
      <c r="E315" s="174"/>
      <c r="F315" s="174"/>
      <c r="G315" s="174"/>
      <c r="H315" s="174"/>
      <c r="K315" s="174"/>
      <c r="L315" s="174"/>
      <c r="M315" s="174"/>
      <c r="N315" s="174"/>
    </row>
    <row r="316" spans="1:14">
      <c r="A316" s="232"/>
      <c r="G316" s="174"/>
      <c r="H316" s="174"/>
      <c r="K316" s="174"/>
      <c r="L316" s="174"/>
      <c r="M316" s="174"/>
      <c r="N316" s="174"/>
    </row>
    <row r="317" spans="1:14">
      <c r="A317" s="238" t="s">
        <v>1940</v>
      </c>
      <c r="B317" s="426" t="s">
        <v>1941</v>
      </c>
      <c r="G317" s="174"/>
      <c r="H317" s="174"/>
      <c r="K317" s="174"/>
      <c r="L317" s="174"/>
      <c r="M317" s="174"/>
      <c r="N317" s="174"/>
    </row>
    <row r="318" spans="1:14" ht="15.75" thickBot="1">
      <c r="A318" s="232"/>
      <c r="G318" s="174"/>
      <c r="H318" s="174"/>
      <c r="K318" s="174"/>
      <c r="L318" s="174"/>
      <c r="M318" s="174"/>
      <c r="N318" s="174"/>
    </row>
    <row r="319" spans="1:14" ht="15.75" thickBot="1">
      <c r="A319" s="232"/>
      <c r="B319" s="195"/>
      <c r="C319" s="452" t="s">
        <v>1871</v>
      </c>
      <c r="D319" s="471"/>
      <c r="G319" s="174"/>
      <c r="H319" s="174"/>
      <c r="K319" s="174"/>
      <c r="L319" s="174"/>
      <c r="M319" s="174"/>
      <c r="N319" s="174"/>
    </row>
    <row r="320" spans="1:14">
      <c r="A320" s="232"/>
      <c r="B320" s="369" t="s">
        <v>656</v>
      </c>
      <c r="C320" s="473">
        <v>1</v>
      </c>
      <c r="D320" s="474"/>
      <c r="G320" s="174"/>
      <c r="H320" s="174"/>
      <c r="K320" s="174"/>
      <c r="L320" s="174"/>
      <c r="M320" s="174"/>
      <c r="N320" s="174"/>
    </row>
    <row r="321" spans="1:14">
      <c r="A321" s="232"/>
      <c r="B321" s="397" t="s">
        <v>1942</v>
      </c>
      <c r="C321" s="475"/>
      <c r="D321" s="474"/>
      <c r="G321" s="174"/>
      <c r="H321" s="174"/>
      <c r="K321" s="174"/>
      <c r="L321" s="174"/>
      <c r="M321" s="174"/>
      <c r="N321" s="174"/>
    </row>
    <row r="322" spans="1:14">
      <c r="A322" s="232"/>
      <c r="B322" s="397" t="s">
        <v>1943</v>
      </c>
      <c r="C322" s="379"/>
      <c r="D322" s="474"/>
      <c r="G322" s="174"/>
      <c r="H322" s="174"/>
      <c r="K322" s="174"/>
      <c r="L322" s="174"/>
      <c r="M322" s="174"/>
      <c r="N322" s="174"/>
    </row>
    <row r="323" spans="1:14">
      <c r="A323" s="232"/>
      <c r="B323" s="476" t="s">
        <v>95</v>
      </c>
      <c r="C323" s="379"/>
      <c r="D323" s="217"/>
      <c r="G323" s="174"/>
      <c r="H323" s="174"/>
      <c r="K323" s="174"/>
      <c r="L323" s="174"/>
      <c r="M323" s="174"/>
      <c r="N323" s="174"/>
    </row>
    <row r="324" spans="1:14" ht="15.75" thickBot="1">
      <c r="A324" s="232"/>
      <c r="B324" s="370" t="s">
        <v>1897</v>
      </c>
      <c r="C324" s="477"/>
      <c r="D324" s="217"/>
      <c r="G324" s="174"/>
      <c r="H324" s="174"/>
      <c r="K324" s="174"/>
      <c r="L324" s="174"/>
      <c r="M324" s="174"/>
      <c r="N324" s="174"/>
    </row>
    <row r="325" spans="1:14">
      <c r="A325" s="232"/>
      <c r="G325" s="174"/>
      <c r="H325" s="174"/>
      <c r="K325" s="174"/>
      <c r="L325" s="174"/>
      <c r="M325" s="174"/>
      <c r="N325" s="174"/>
    </row>
    <row r="326" spans="1:14">
      <c r="A326" s="232"/>
      <c r="G326" s="174"/>
      <c r="H326" s="174"/>
      <c r="K326" s="174"/>
      <c r="L326" s="174"/>
      <c r="M326" s="174"/>
      <c r="N326" s="174"/>
    </row>
    <row r="327" spans="1:14">
      <c r="A327" s="232" t="s">
        <v>1944</v>
      </c>
      <c r="B327" s="272" t="s">
        <v>1945</v>
      </c>
      <c r="G327" s="174"/>
      <c r="H327" s="174"/>
      <c r="K327" s="174"/>
      <c r="L327" s="174"/>
      <c r="M327" s="174"/>
      <c r="N327" s="174"/>
    </row>
    <row r="328" spans="1:14" ht="15.75" thickBot="1">
      <c r="A328" s="232"/>
      <c r="G328" s="174"/>
      <c r="H328" s="174"/>
      <c r="K328" s="174"/>
      <c r="L328" s="174"/>
      <c r="M328" s="174"/>
      <c r="N328" s="174"/>
    </row>
    <row r="329" spans="1:14" ht="15.75" thickBot="1">
      <c r="A329" s="232"/>
      <c r="C329" s="452" t="s">
        <v>1871</v>
      </c>
      <c r="E329" s="439"/>
      <c r="G329" s="174"/>
      <c r="H329" s="174"/>
      <c r="K329" s="174"/>
      <c r="L329" s="174"/>
      <c r="M329" s="174"/>
      <c r="N329" s="174"/>
    </row>
    <row r="330" spans="1:14">
      <c r="A330" s="232"/>
      <c r="B330" s="369" t="s">
        <v>1946</v>
      </c>
      <c r="C330" s="629">
        <v>0.95289999999999997</v>
      </c>
      <c r="D330" s="441"/>
      <c r="E330" s="472"/>
      <c r="G330" s="174"/>
      <c r="H330" s="174"/>
      <c r="K330" s="174"/>
      <c r="L330" s="174"/>
      <c r="M330" s="174"/>
      <c r="N330" s="174"/>
    </row>
    <row r="331" spans="1:14">
      <c r="A331" s="232"/>
      <c r="B331" s="397" t="s">
        <v>1947</v>
      </c>
      <c r="C331" s="630">
        <v>4.2000000000000003E-2</v>
      </c>
      <c r="D331" s="441"/>
      <c r="E331" s="470"/>
      <c r="F331" s="470"/>
      <c r="G331" s="174"/>
      <c r="H331" s="174"/>
      <c r="K331" s="174"/>
      <c r="L331" s="174"/>
      <c r="M331" s="174"/>
      <c r="N331" s="174"/>
    </row>
    <row r="332" spans="1:14">
      <c r="A332" s="232"/>
      <c r="B332" s="397" t="s">
        <v>1948</v>
      </c>
      <c r="C332" s="512">
        <v>5.1000000000000004E-3</v>
      </c>
      <c r="D332" s="441"/>
      <c r="E332" s="470"/>
      <c r="F332" s="470"/>
      <c r="G332" s="174"/>
      <c r="H332" s="174"/>
      <c r="K332" s="174"/>
      <c r="L332" s="174"/>
      <c r="M332" s="174"/>
      <c r="N332" s="174"/>
    </row>
    <row r="333" spans="1:14">
      <c r="A333" s="232"/>
      <c r="B333" s="397" t="s">
        <v>1949</v>
      </c>
      <c r="C333" s="630">
        <v>0</v>
      </c>
      <c r="D333" s="441"/>
      <c r="E333" s="470"/>
      <c r="F333" s="470"/>
      <c r="G333" s="174"/>
      <c r="H333" s="174"/>
      <c r="K333" s="174"/>
      <c r="L333" s="174"/>
      <c r="M333" s="174"/>
      <c r="N333" s="174"/>
    </row>
    <row r="334" spans="1:14">
      <c r="A334" s="232"/>
      <c r="B334" s="397" t="s">
        <v>95</v>
      </c>
      <c r="C334" s="630">
        <v>0</v>
      </c>
      <c r="E334" s="470"/>
      <c r="F334" s="470"/>
      <c r="G334" s="174"/>
      <c r="H334" s="174"/>
      <c r="K334" s="174"/>
      <c r="L334" s="174"/>
      <c r="M334" s="174"/>
      <c r="N334" s="174"/>
    </row>
    <row r="335" spans="1:14" ht="15.75" thickBot="1">
      <c r="A335" s="232"/>
      <c r="B335" s="450" t="s">
        <v>1897</v>
      </c>
      <c r="C335" s="518">
        <v>0</v>
      </c>
      <c r="E335" s="470"/>
      <c r="F335" s="470"/>
      <c r="G335" s="174"/>
      <c r="H335" s="174"/>
      <c r="K335" s="174"/>
      <c r="L335" s="174"/>
      <c r="M335" s="174"/>
      <c r="N335" s="174"/>
    </row>
    <row r="336" spans="1:14">
      <c r="A336" s="232"/>
      <c r="E336" s="470"/>
      <c r="F336" s="470"/>
      <c r="G336" s="174"/>
      <c r="H336" s="174"/>
      <c r="K336" s="174"/>
      <c r="L336" s="174"/>
      <c r="M336" s="174"/>
      <c r="N336" s="174"/>
    </row>
    <row r="337" spans="1:14">
      <c r="A337" s="232"/>
      <c r="E337" s="470"/>
      <c r="F337" s="470"/>
      <c r="G337" s="174"/>
      <c r="H337" s="174"/>
      <c r="K337" s="174"/>
      <c r="L337" s="174"/>
      <c r="M337" s="174"/>
      <c r="N337" s="174"/>
    </row>
    <row r="338" spans="1:14">
      <c r="A338" s="238" t="s">
        <v>1950</v>
      </c>
      <c r="B338" s="233" t="s">
        <v>1951</v>
      </c>
      <c r="E338" s="470"/>
      <c r="F338" s="470"/>
      <c r="G338" s="174"/>
      <c r="H338" s="174"/>
      <c r="K338" s="174"/>
      <c r="L338" s="174"/>
      <c r="M338" s="174"/>
      <c r="N338" s="174"/>
    </row>
    <row r="339" spans="1:14" ht="15.75" thickBot="1">
      <c r="A339" s="232"/>
      <c r="E339" s="470"/>
      <c r="F339" s="470"/>
      <c r="G339" s="174"/>
      <c r="H339" s="174"/>
      <c r="K339" s="174"/>
      <c r="L339" s="174"/>
      <c r="M339" s="174"/>
      <c r="N339" s="174"/>
    </row>
    <row r="340" spans="1:14" ht="15.75" thickBot="1">
      <c r="A340" s="232"/>
      <c r="D340" s="452" t="s">
        <v>1871</v>
      </c>
      <c r="E340" s="470"/>
      <c r="F340" s="470"/>
      <c r="G340" s="174"/>
      <c r="H340" s="174"/>
      <c r="K340" s="174"/>
      <c r="L340" s="174"/>
      <c r="M340" s="174"/>
      <c r="N340" s="174"/>
    </row>
    <row r="341" spans="1:14">
      <c r="A341" s="232"/>
      <c r="B341" s="183" t="s">
        <v>1952</v>
      </c>
      <c r="C341" s="353"/>
      <c r="D341" s="629">
        <v>0.76719999999999999</v>
      </c>
      <c r="E341" s="441"/>
      <c r="F341" s="470"/>
      <c r="G341" s="174"/>
      <c r="H341" s="174"/>
      <c r="K341" s="174"/>
      <c r="L341" s="174"/>
      <c r="M341" s="174"/>
      <c r="N341" s="174"/>
    </row>
    <row r="342" spans="1:14">
      <c r="A342" s="232"/>
      <c r="B342" s="188" t="s">
        <v>1953</v>
      </c>
      <c r="C342" s="251"/>
      <c r="D342" s="630">
        <v>0.1038</v>
      </c>
      <c r="E342" s="441"/>
      <c r="G342" s="174"/>
      <c r="H342" s="174"/>
      <c r="K342" s="174"/>
      <c r="L342" s="174"/>
      <c r="M342" s="174"/>
      <c r="N342" s="174"/>
    </row>
    <row r="343" spans="1:14">
      <c r="A343" s="232"/>
      <c r="B343" s="188" t="s">
        <v>1954</v>
      </c>
      <c r="C343" s="251"/>
      <c r="D343" s="512">
        <v>7.4999999999999997E-2</v>
      </c>
      <c r="E343" s="441"/>
      <c r="F343" s="470"/>
      <c r="G343" s="174"/>
      <c r="H343" s="174"/>
      <c r="K343" s="174"/>
      <c r="L343" s="174"/>
      <c r="M343" s="174"/>
      <c r="N343" s="174"/>
    </row>
    <row r="344" spans="1:14">
      <c r="A344" s="232"/>
      <c r="B344" s="188" t="s">
        <v>1955</v>
      </c>
      <c r="C344" s="251"/>
      <c r="D344" s="630">
        <v>5.3999999999999999E-2</v>
      </c>
      <c r="E344" s="441"/>
      <c r="F344" s="470"/>
      <c r="G344" s="174"/>
      <c r="H344" s="174"/>
      <c r="K344" s="174"/>
      <c r="L344" s="174"/>
      <c r="M344" s="174"/>
      <c r="N344" s="174"/>
    </row>
    <row r="345" spans="1:14">
      <c r="A345" s="232"/>
      <c r="B345" s="188" t="s">
        <v>1956</v>
      </c>
      <c r="C345" s="251"/>
      <c r="D345" s="630">
        <v>0</v>
      </c>
      <c r="E345" s="441"/>
      <c r="F345" s="470"/>
      <c r="G345" s="174"/>
      <c r="H345" s="174"/>
      <c r="K345" s="174"/>
      <c r="L345" s="174"/>
      <c r="M345" s="174"/>
      <c r="N345" s="174"/>
    </row>
    <row r="346" spans="1:14" ht="15.75" thickBot="1">
      <c r="A346" s="232"/>
      <c r="B346" s="193" t="s">
        <v>1897</v>
      </c>
      <c r="C346" s="451"/>
      <c r="D346" s="518">
        <v>0</v>
      </c>
      <c r="E346" s="441"/>
      <c r="F346" s="470"/>
      <c r="G346" s="174"/>
      <c r="H346" s="174"/>
      <c r="K346" s="174"/>
      <c r="L346" s="174"/>
      <c r="M346" s="174"/>
      <c r="N346" s="174"/>
    </row>
    <row r="347" spans="1:14">
      <c r="A347" s="232"/>
      <c r="E347" s="441"/>
      <c r="F347" s="470"/>
      <c r="G347" s="174"/>
      <c r="H347" s="174"/>
      <c r="K347" s="174"/>
      <c r="L347" s="174"/>
      <c r="M347" s="174"/>
      <c r="N347" s="174"/>
    </row>
    <row r="348" spans="1:14">
      <c r="A348" s="232"/>
      <c r="B348" s="217"/>
      <c r="C348" s="217"/>
      <c r="D348" s="217"/>
      <c r="E348" s="441"/>
      <c r="F348" s="327"/>
      <c r="G348" s="174"/>
      <c r="H348" s="174"/>
      <c r="K348" s="174"/>
      <c r="L348" s="174"/>
      <c r="M348" s="174"/>
      <c r="N348" s="174"/>
    </row>
    <row r="349" spans="1:14">
      <c r="A349" s="232" t="s">
        <v>1957</v>
      </c>
      <c r="B349" s="426" t="s">
        <v>1958</v>
      </c>
      <c r="F349" s="470"/>
      <c r="G349" s="174"/>
      <c r="H349" s="174"/>
      <c r="K349" s="174"/>
      <c r="L349" s="174"/>
      <c r="M349" s="174"/>
      <c r="N349" s="174"/>
    </row>
    <row r="350" spans="1:14" ht="15.75" thickBot="1">
      <c r="A350" s="232"/>
      <c r="B350" s="426"/>
      <c r="F350" s="470"/>
      <c r="G350" s="174"/>
      <c r="H350" s="174"/>
      <c r="K350" s="174"/>
      <c r="L350" s="174"/>
      <c r="M350" s="174"/>
      <c r="N350" s="174"/>
    </row>
    <row r="351" spans="1:14">
      <c r="A351" s="232"/>
      <c r="B351" s="183" t="s">
        <v>1959</v>
      </c>
      <c r="C351" s="478"/>
      <c r="D351" s="631">
        <v>401177</v>
      </c>
      <c r="E351" s="479"/>
      <c r="F351" s="480"/>
      <c r="G351" s="174"/>
      <c r="H351" s="174"/>
      <c r="K351" s="174"/>
      <c r="L351" s="174"/>
      <c r="M351" s="174"/>
      <c r="N351" s="174"/>
    </row>
    <row r="352" spans="1:14" ht="15.75" thickBot="1">
      <c r="A352" s="232"/>
      <c r="B352" s="236" t="s">
        <v>1960</v>
      </c>
      <c r="C352" s="481"/>
      <c r="D352" s="632">
        <v>87246</v>
      </c>
      <c r="E352" s="479"/>
      <c r="F352" s="480"/>
      <c r="G352" s="174"/>
      <c r="H352" s="174"/>
      <c r="K352" s="174"/>
      <c r="L352" s="174"/>
      <c r="M352" s="174"/>
      <c r="N352" s="174"/>
    </row>
    <row r="353" spans="1:14" ht="15.75" thickBot="1">
      <c r="A353" s="238"/>
      <c r="B353" s="198"/>
      <c r="C353" s="482"/>
      <c r="D353" s="483"/>
      <c r="E353" s="331"/>
      <c r="F353" s="484"/>
      <c r="G353" s="174"/>
      <c r="H353" s="174"/>
      <c r="K353" s="174"/>
      <c r="L353" s="174"/>
      <c r="M353" s="174"/>
      <c r="N353" s="174"/>
    </row>
    <row r="354" spans="1:14" ht="27" thickBot="1">
      <c r="A354" s="238"/>
      <c r="B354" s="200"/>
      <c r="C354" s="427"/>
      <c r="D354" s="416" t="s">
        <v>1961</v>
      </c>
      <c r="E354" s="331"/>
      <c r="F354" s="484"/>
      <c r="G354" s="174"/>
      <c r="H354" s="174"/>
      <c r="K354" s="174"/>
      <c r="L354" s="174"/>
      <c r="M354" s="174"/>
      <c r="N354" s="174"/>
    </row>
    <row r="355" spans="1:14">
      <c r="A355" s="232"/>
      <c r="B355" s="240" t="s">
        <v>1962</v>
      </c>
      <c r="C355" s="246"/>
      <c r="D355" s="633">
        <v>1.3918588182088861E-4</v>
      </c>
      <c r="E355" s="199"/>
      <c r="F355" s="215"/>
      <c r="G355" s="174"/>
      <c r="H355" s="174"/>
      <c r="K355" s="174"/>
      <c r="L355" s="174"/>
      <c r="M355" s="174"/>
      <c r="N355" s="174"/>
    </row>
    <row r="356" spans="1:14" ht="15.75" thickBot="1">
      <c r="A356" s="232"/>
      <c r="B356" s="193" t="s">
        <v>1963</v>
      </c>
      <c r="C356" s="451"/>
      <c r="D356" s="517">
        <v>2.7566316279743579E-4</v>
      </c>
      <c r="E356" s="199"/>
      <c r="F356" s="215"/>
      <c r="G356" s="174"/>
      <c r="H356" s="174"/>
      <c r="K356" s="174"/>
      <c r="L356" s="174"/>
      <c r="M356" s="174"/>
      <c r="N356" s="174"/>
    </row>
    <row r="357" spans="1:14" ht="15.75" thickBot="1">
      <c r="A357" s="232"/>
      <c r="B357" s="485"/>
      <c r="C357" s="199"/>
      <c r="D357" s="485"/>
      <c r="E357" s="199"/>
      <c r="F357" s="215"/>
      <c r="G357" s="174"/>
      <c r="H357" s="174"/>
      <c r="K357" s="174"/>
      <c r="L357" s="174"/>
      <c r="M357" s="174"/>
      <c r="N357" s="174"/>
    </row>
    <row r="358" spans="1:14" ht="26.25" thickBot="1">
      <c r="A358" s="232"/>
      <c r="B358" s="486" t="s">
        <v>1964</v>
      </c>
      <c r="C358" s="487" t="s">
        <v>1959</v>
      </c>
      <c r="D358" s="488" t="s">
        <v>1781</v>
      </c>
      <c r="E358" s="489" t="s">
        <v>1965</v>
      </c>
      <c r="F358" s="490"/>
      <c r="G358" s="174"/>
      <c r="H358" s="174"/>
      <c r="K358" s="174"/>
      <c r="L358" s="174"/>
      <c r="M358" s="174"/>
      <c r="N358" s="174"/>
    </row>
    <row r="359" spans="1:14">
      <c r="A359" s="232"/>
      <c r="B359" s="491" t="s">
        <v>1966</v>
      </c>
      <c r="C359" s="634">
        <v>374643</v>
      </c>
      <c r="D359" s="634">
        <v>27641.75837684</v>
      </c>
      <c r="E359" s="635">
        <v>0.7897416123976323</v>
      </c>
      <c r="F359" s="441"/>
      <c r="G359" s="174"/>
      <c r="H359" s="174"/>
      <c r="K359" s="174"/>
      <c r="L359" s="174"/>
      <c r="M359" s="174"/>
      <c r="N359" s="174"/>
    </row>
    <row r="360" spans="1:14">
      <c r="A360" s="232"/>
      <c r="B360" s="492" t="s">
        <v>1967</v>
      </c>
      <c r="C360" s="605">
        <v>24302</v>
      </c>
      <c r="D360" s="605">
        <v>6188.9645862500001</v>
      </c>
      <c r="E360" s="636">
        <v>0.17682242948451959</v>
      </c>
      <c r="F360" s="441"/>
      <c r="G360" s="174"/>
      <c r="H360" s="174"/>
      <c r="K360" s="174"/>
      <c r="L360" s="174"/>
      <c r="M360" s="174"/>
      <c r="N360" s="174"/>
    </row>
    <row r="361" spans="1:14">
      <c r="A361" s="232"/>
      <c r="B361" s="492" t="s">
        <v>1968</v>
      </c>
      <c r="C361" s="605">
        <v>1729</v>
      </c>
      <c r="D361" s="605">
        <v>812.95022166000001</v>
      </c>
      <c r="E361" s="637">
        <v>2.322647532404111E-2</v>
      </c>
      <c r="F361" s="441"/>
      <c r="G361" s="174"/>
      <c r="H361" s="174"/>
      <c r="K361" s="174"/>
      <c r="L361" s="174"/>
      <c r="M361" s="174"/>
      <c r="N361" s="174"/>
    </row>
    <row r="362" spans="1:14">
      <c r="A362" s="232"/>
      <c r="B362" s="492" t="s">
        <v>1969</v>
      </c>
      <c r="C362" s="605">
        <v>413</v>
      </c>
      <c r="D362" s="605">
        <v>278.68127670000001</v>
      </c>
      <c r="E362" s="637">
        <v>7.9620911884712344E-3</v>
      </c>
      <c r="F362" s="441"/>
      <c r="G362" s="174"/>
      <c r="H362" s="174"/>
      <c r="K362" s="174"/>
      <c r="L362" s="174"/>
      <c r="M362" s="174"/>
      <c r="N362" s="174"/>
    </row>
    <row r="363" spans="1:14">
      <c r="A363" s="232"/>
      <c r="B363" s="492" t="s">
        <v>1703</v>
      </c>
      <c r="C363" s="605">
        <v>90</v>
      </c>
      <c r="D363" s="605">
        <v>78.6609883</v>
      </c>
      <c r="E363" s="637">
        <v>2.2473916053358917E-3</v>
      </c>
      <c r="F363" s="441"/>
      <c r="G363" s="174"/>
      <c r="H363" s="174"/>
      <c r="K363" s="174"/>
      <c r="L363" s="174"/>
      <c r="M363" s="174"/>
      <c r="N363" s="174"/>
    </row>
    <row r="364" spans="1:14">
      <c r="A364" s="232"/>
      <c r="B364" s="492" t="s">
        <v>1704</v>
      </c>
      <c r="C364" s="605">
        <v>0</v>
      </c>
      <c r="D364" s="638">
        <v>0</v>
      </c>
      <c r="E364" s="637">
        <v>0</v>
      </c>
      <c r="F364" s="441"/>
      <c r="G364" s="174"/>
      <c r="H364" s="174"/>
      <c r="K364" s="174"/>
      <c r="L364" s="174"/>
      <c r="M364" s="174"/>
      <c r="N364" s="174"/>
    </row>
    <row r="365" spans="1:14" ht="15.75" thickBot="1">
      <c r="A365" s="232"/>
      <c r="B365" s="493" t="s">
        <v>1788</v>
      </c>
      <c r="C365" s="639">
        <v>401177</v>
      </c>
      <c r="D365" s="639">
        <v>35001.015449749997</v>
      </c>
      <c r="E365" s="494">
        <v>1</v>
      </c>
      <c r="F365" s="441"/>
      <c r="G365" s="174"/>
      <c r="H365" s="174"/>
      <c r="K365" s="174"/>
      <c r="L365" s="174"/>
      <c r="M365" s="174"/>
      <c r="N365" s="174"/>
    </row>
    <row r="366" spans="1:14">
      <c r="A366" s="232"/>
      <c r="B366" s="485"/>
      <c r="C366" s="199"/>
      <c r="D366" s="485"/>
      <c r="E366" s="199"/>
      <c r="F366" s="215"/>
      <c r="G366" s="174"/>
      <c r="H366" s="174"/>
      <c r="K366" s="174"/>
      <c r="L366" s="174"/>
      <c r="M366" s="174"/>
      <c r="N366" s="174"/>
    </row>
    <row r="367" spans="1:14">
      <c r="H367" s="174"/>
      <c r="K367" s="174"/>
      <c r="L367" s="174"/>
      <c r="M367" s="174"/>
      <c r="N367" s="174"/>
    </row>
    <row r="368" spans="1:14">
      <c r="A368" s="232" t="s">
        <v>1970</v>
      </c>
      <c r="B368" s="233" t="s">
        <v>1971</v>
      </c>
      <c r="F368" s="242"/>
      <c r="I368" s="166"/>
      <c r="J368" s="166"/>
      <c r="K368" s="166"/>
      <c r="L368" s="166"/>
      <c r="M368" s="166"/>
      <c r="N368" s="174"/>
    </row>
    <row r="369" spans="1:14" ht="15.75" thickBot="1">
      <c r="A369" s="232"/>
      <c r="B369" s="233"/>
      <c r="F369" s="242"/>
      <c r="I369" s="166"/>
      <c r="J369" s="166"/>
      <c r="K369" s="166"/>
      <c r="L369" s="166"/>
      <c r="M369" s="166"/>
      <c r="N369" s="174"/>
    </row>
    <row r="370" spans="1:14" ht="15.75" thickBot="1">
      <c r="A370" s="232"/>
      <c r="B370" s="196"/>
      <c r="C370" s="203" t="s">
        <v>1788</v>
      </c>
      <c r="D370" s="204" t="s">
        <v>1833</v>
      </c>
      <c r="E370" s="205" t="s">
        <v>1834</v>
      </c>
      <c r="I370" s="166"/>
      <c r="J370" s="166"/>
      <c r="K370" s="166"/>
      <c r="L370" s="166"/>
      <c r="M370" s="166"/>
      <c r="N370" s="174"/>
    </row>
    <row r="371" spans="1:14" ht="15.75" thickBot="1">
      <c r="A371" s="232"/>
      <c r="B371" s="193" t="s">
        <v>1781</v>
      </c>
      <c r="C371" s="495"/>
      <c r="D371" s="496"/>
      <c r="E371" s="477"/>
      <c r="F371" s="497"/>
      <c r="I371" s="166"/>
      <c r="J371" s="166"/>
      <c r="K371" s="166"/>
      <c r="L371" s="166"/>
      <c r="M371" s="166"/>
      <c r="N371" s="174"/>
    </row>
    <row r="372" spans="1:14">
      <c r="A372" s="238"/>
      <c r="B372" s="200"/>
      <c r="C372" s="199"/>
      <c r="D372" s="199"/>
      <c r="E372" s="215"/>
      <c r="F372" s="174"/>
      <c r="G372" s="174"/>
      <c r="H372" s="174"/>
      <c r="K372" s="174"/>
      <c r="L372" s="174"/>
      <c r="M372" s="174"/>
      <c r="N372" s="174"/>
    </row>
    <row r="373" spans="1:14" ht="15.75" thickBot="1">
      <c r="A373" s="232"/>
      <c r="B373" s="233"/>
      <c r="F373" s="242"/>
      <c r="I373" s="166"/>
      <c r="J373" s="166"/>
      <c r="K373" s="166"/>
      <c r="L373" s="166"/>
      <c r="M373" s="166"/>
      <c r="N373" s="174"/>
    </row>
    <row r="374" spans="1:14">
      <c r="A374" s="484"/>
      <c r="B374" s="498" t="s">
        <v>1972</v>
      </c>
      <c r="C374" s="184"/>
      <c r="D374" s="184"/>
      <c r="E374" s="184"/>
      <c r="F374" s="184"/>
      <c r="G374" s="184"/>
      <c r="H374" s="184"/>
      <c r="I374" s="184"/>
      <c r="J374" s="184"/>
      <c r="K374" s="184"/>
      <c r="L374" s="184"/>
      <c r="M374" s="419"/>
      <c r="N374" s="199"/>
    </row>
    <row r="375" spans="1:14" ht="38.25">
      <c r="A375" s="232"/>
      <c r="B375" s="499" t="s">
        <v>1625</v>
      </c>
      <c r="C375" s="500" t="s">
        <v>1973</v>
      </c>
      <c r="D375" s="500" t="s">
        <v>1974</v>
      </c>
      <c r="E375" s="501"/>
      <c r="F375" s="502" t="s">
        <v>1726</v>
      </c>
      <c r="G375" s="503"/>
      <c r="H375" s="500" t="s">
        <v>1975</v>
      </c>
      <c r="I375" s="500" t="s">
        <v>1976</v>
      </c>
      <c r="J375" s="500" t="s">
        <v>1977</v>
      </c>
      <c r="K375" s="500" t="s">
        <v>1978</v>
      </c>
      <c r="L375" s="500" t="s">
        <v>1979</v>
      </c>
      <c r="M375" s="504" t="s">
        <v>1980</v>
      </c>
      <c r="N375" s="174"/>
    </row>
    <row r="376" spans="1:14">
      <c r="A376" s="232"/>
      <c r="B376" s="365"/>
      <c r="C376" s="505"/>
      <c r="D376" s="505"/>
      <c r="E376" s="506" t="s">
        <v>1730</v>
      </c>
      <c r="F376" s="506" t="s">
        <v>1734</v>
      </c>
      <c r="G376" s="506" t="s">
        <v>1736</v>
      </c>
      <c r="H376" s="505"/>
      <c r="I376" s="505"/>
      <c r="J376" s="505"/>
      <c r="K376" s="505"/>
      <c r="L376" s="505"/>
      <c r="M376" s="507"/>
      <c r="N376" s="174"/>
    </row>
    <row r="377" spans="1:14">
      <c r="A377" s="232"/>
      <c r="B377" s="508"/>
      <c r="C377" s="279"/>
      <c r="D377" s="279"/>
      <c r="E377" s="279"/>
      <c r="F377" s="279"/>
      <c r="G377" s="279"/>
      <c r="H377" s="279"/>
      <c r="I377" s="279"/>
      <c r="J377" s="279"/>
      <c r="K377" s="279"/>
      <c r="L377" s="279"/>
      <c r="M377" s="226"/>
      <c r="N377" s="174"/>
    </row>
    <row r="378" spans="1:14">
      <c r="A378" s="232"/>
      <c r="B378" s="508"/>
      <c r="C378" s="279"/>
      <c r="D378" s="279"/>
      <c r="E378" s="279"/>
      <c r="F378" s="279"/>
      <c r="G378" s="279"/>
      <c r="H378" s="279"/>
      <c r="I378" s="279"/>
      <c r="J378" s="279"/>
      <c r="K378" s="279"/>
      <c r="L378" s="279"/>
      <c r="M378" s="226"/>
      <c r="N378" s="174"/>
    </row>
    <row r="379" spans="1:14">
      <c r="A379" s="232"/>
      <c r="B379" s="508"/>
      <c r="C379" s="279"/>
      <c r="D379" s="279"/>
      <c r="E379" s="279"/>
      <c r="F379" s="279"/>
      <c r="G379" s="279"/>
      <c r="H379" s="279"/>
      <c r="I379" s="279"/>
      <c r="J379" s="279"/>
      <c r="K379" s="279"/>
      <c r="L379" s="279"/>
      <c r="M379" s="226"/>
      <c r="N379" s="174"/>
    </row>
    <row r="380" spans="1:14" ht="15.75" thickBot="1">
      <c r="A380" s="232"/>
      <c r="B380" s="509"/>
      <c r="C380" s="510"/>
      <c r="D380" s="510"/>
      <c r="E380" s="510"/>
      <c r="F380" s="510"/>
      <c r="G380" s="510"/>
      <c r="H380" s="510"/>
      <c r="I380" s="510"/>
      <c r="J380" s="510"/>
      <c r="K380" s="510"/>
      <c r="L380" s="510"/>
      <c r="M380" s="511"/>
      <c r="N380" s="174"/>
    </row>
    <row r="381" spans="1:14">
      <c r="A381" s="232"/>
      <c r="I381" s="166"/>
      <c r="J381" s="166"/>
      <c r="K381" s="166"/>
      <c r="L381" s="166"/>
      <c r="M381" s="166"/>
      <c r="N381" s="174"/>
    </row>
    <row r="382" spans="1:14" ht="15.75" thickBot="1">
      <c r="A382" s="232"/>
      <c r="B382" s="233"/>
      <c r="F382" s="242"/>
      <c r="I382" s="166"/>
      <c r="J382" s="166"/>
      <c r="K382" s="166"/>
      <c r="L382" s="166"/>
      <c r="M382" s="166"/>
      <c r="N382" s="174"/>
    </row>
    <row r="383" spans="1:14">
      <c r="A383" s="484"/>
      <c r="B383" s="498" t="s">
        <v>1981</v>
      </c>
      <c r="C383" s="184"/>
      <c r="D383" s="184"/>
      <c r="E383" s="184"/>
      <c r="F383" s="184"/>
      <c r="G383" s="184"/>
      <c r="H383" s="184"/>
      <c r="I383" s="184"/>
      <c r="J383" s="419"/>
      <c r="K383" s="199"/>
      <c r="L383" s="199"/>
      <c r="M383" s="199"/>
      <c r="N383" s="199"/>
    </row>
    <row r="384" spans="1:14">
      <c r="A384" s="232"/>
      <c r="B384" s="499" t="s">
        <v>1625</v>
      </c>
      <c r="C384" s="500" t="s">
        <v>1973</v>
      </c>
      <c r="D384" s="500" t="s">
        <v>1974</v>
      </c>
      <c r="E384" s="501"/>
      <c r="F384" s="502" t="s">
        <v>1726</v>
      </c>
      <c r="G384" s="503"/>
      <c r="H384" s="500" t="s">
        <v>1975</v>
      </c>
      <c r="I384" s="500" t="s">
        <v>1979</v>
      </c>
      <c r="J384" s="504" t="s">
        <v>1980</v>
      </c>
      <c r="K384" s="166"/>
      <c r="L384" s="166"/>
      <c r="M384" s="166"/>
      <c r="N384" s="174"/>
    </row>
    <row r="385" spans="1:14">
      <c r="A385" s="232"/>
      <c r="B385" s="365"/>
      <c r="C385" s="505"/>
      <c r="D385" s="505"/>
      <c r="E385" s="506" t="s">
        <v>1730</v>
      </c>
      <c r="F385" s="506" t="s">
        <v>1734</v>
      </c>
      <c r="G385" s="506" t="s">
        <v>1736</v>
      </c>
      <c r="H385" s="505"/>
      <c r="I385" s="505"/>
      <c r="J385" s="507"/>
      <c r="K385" s="166"/>
      <c r="L385" s="166"/>
      <c r="M385" s="166"/>
      <c r="N385" s="174"/>
    </row>
    <row r="386" spans="1:14">
      <c r="A386" s="232"/>
      <c r="B386" s="508"/>
      <c r="C386" s="279"/>
      <c r="D386" s="279"/>
      <c r="E386" s="279"/>
      <c r="F386" s="279"/>
      <c r="G386" s="279"/>
      <c r="H386" s="279"/>
      <c r="I386" s="279"/>
      <c r="J386" s="226"/>
      <c r="K386" s="166"/>
      <c r="L386" s="166"/>
      <c r="M386" s="166"/>
      <c r="N386" s="174"/>
    </row>
    <row r="387" spans="1:14">
      <c r="A387" s="232"/>
      <c r="B387" s="508"/>
      <c r="C387" s="279"/>
      <c r="D387" s="279"/>
      <c r="E387" s="279"/>
      <c r="F387" s="279"/>
      <c r="G387" s="279"/>
      <c r="H387" s="279"/>
      <c r="I387" s="279"/>
      <c r="J387" s="226"/>
      <c r="K387" s="166"/>
      <c r="L387" s="166"/>
      <c r="M387" s="166"/>
      <c r="N387" s="174"/>
    </row>
    <row r="388" spans="1:14">
      <c r="A388" s="232"/>
      <c r="B388" s="508"/>
      <c r="C388" s="279"/>
      <c r="D388" s="279"/>
      <c r="E388" s="279"/>
      <c r="F388" s="279"/>
      <c r="G388" s="279"/>
      <c r="H388" s="279"/>
      <c r="I388" s="279"/>
      <c r="J388" s="226"/>
      <c r="K388" s="166"/>
      <c r="L388" s="166"/>
      <c r="M388" s="166"/>
      <c r="N388" s="166"/>
    </row>
    <row r="389" spans="1:14" ht="15.75" thickBot="1">
      <c r="A389" s="232"/>
      <c r="B389" s="509"/>
      <c r="C389" s="510"/>
      <c r="D389" s="510"/>
      <c r="E389" s="510"/>
      <c r="F389" s="510"/>
      <c r="G389" s="510"/>
      <c r="H389" s="510"/>
      <c r="I389" s="510"/>
      <c r="J389" s="511"/>
      <c r="K389" s="166"/>
      <c r="L389" s="166"/>
      <c r="M389" s="166"/>
      <c r="N389" s="166"/>
    </row>
    <row r="390" spans="1:14">
      <c r="H390" s="174"/>
      <c r="K390" s="174"/>
      <c r="L390" s="174"/>
      <c r="M390" s="174"/>
      <c r="N390" s="174"/>
    </row>
    <row r="391" spans="1:14">
      <c r="H391" s="174"/>
      <c r="K391" s="174"/>
      <c r="L391" s="174"/>
      <c r="M391" s="174"/>
      <c r="N391" s="174"/>
    </row>
    <row r="392" spans="1:14">
      <c r="A392" s="181">
        <v>6</v>
      </c>
      <c r="B392" s="182" t="s">
        <v>1989</v>
      </c>
      <c r="C392" s="182"/>
      <c r="D392" s="182"/>
      <c r="E392" s="182"/>
      <c r="F392" s="182"/>
      <c r="G392" s="182"/>
      <c r="H392"/>
      <c r="I392"/>
      <c r="J392"/>
    </row>
    <row r="393" spans="1:14">
      <c r="H393"/>
      <c r="I393"/>
      <c r="J393"/>
    </row>
    <row r="394" spans="1:14">
      <c r="H394"/>
      <c r="I394"/>
      <c r="J394"/>
    </row>
    <row r="395" spans="1:14">
      <c r="A395" s="165" t="s">
        <v>1990</v>
      </c>
      <c r="B395" s="233" t="s">
        <v>1991</v>
      </c>
      <c r="H395"/>
      <c r="I395"/>
      <c r="J395"/>
    </row>
    <row r="396" spans="1:14" ht="15.75" thickBot="1">
      <c r="H396"/>
      <c r="I396"/>
      <c r="J396"/>
    </row>
    <row r="397" spans="1:14" ht="15.75" thickBot="1">
      <c r="B397" s="538"/>
      <c r="C397" s="465"/>
      <c r="D397" s="539">
        <v>2019</v>
      </c>
      <c r="E397" s="539">
        <v>2018</v>
      </c>
      <c r="F397" s="539">
        <v>2017</v>
      </c>
      <c r="G397" s="540">
        <v>2016</v>
      </c>
      <c r="H397"/>
      <c r="I397"/>
      <c r="J397"/>
    </row>
    <row r="398" spans="1:14">
      <c r="B398" s="240" t="s">
        <v>1992</v>
      </c>
      <c r="C398" s="246"/>
      <c r="D398" s="541">
        <v>19450</v>
      </c>
      <c r="E398" s="541">
        <v>19150</v>
      </c>
      <c r="F398" s="542">
        <v>17150</v>
      </c>
      <c r="G398" s="543">
        <v>16935.13</v>
      </c>
      <c r="H398"/>
      <c r="I398"/>
      <c r="J398"/>
    </row>
    <row r="399" spans="1:14" ht="15.75" thickBot="1">
      <c r="B399" s="236" t="s">
        <v>1993</v>
      </c>
      <c r="C399" s="291"/>
      <c r="D399" s="544">
        <v>4136.6601549999996</v>
      </c>
      <c r="E399" s="544">
        <v>4136.6601549999996</v>
      </c>
      <c r="F399" s="545">
        <v>4592</v>
      </c>
      <c r="G399" s="546">
        <v>4891.6601549999996</v>
      </c>
      <c r="H399"/>
      <c r="I399"/>
      <c r="J399"/>
    </row>
    <row r="400" spans="1:14" ht="15.75" thickBot="1">
      <c r="B400" s="255" t="s">
        <v>1994</v>
      </c>
      <c r="C400" s="258"/>
      <c r="D400" s="547">
        <v>23586.660154999998</v>
      </c>
      <c r="E400" s="547">
        <v>23286.660154999998</v>
      </c>
      <c r="F400" s="548">
        <v>21742</v>
      </c>
      <c r="G400" s="549">
        <v>21826.790155000002</v>
      </c>
      <c r="H400"/>
      <c r="I400"/>
      <c r="J400"/>
    </row>
    <row r="401" spans="2:10" ht="15.75" thickBot="1">
      <c r="D401" s="550"/>
      <c r="E401" s="550"/>
      <c r="F401" s="551"/>
      <c r="G401" s="551"/>
      <c r="H401"/>
      <c r="I401"/>
      <c r="J401"/>
    </row>
    <row r="402" spans="2:10">
      <c r="B402" s="240" t="s">
        <v>1995</v>
      </c>
      <c r="C402" s="246"/>
      <c r="D402" s="541">
        <v>23450</v>
      </c>
      <c r="E402" s="541">
        <v>23150</v>
      </c>
      <c r="F402" s="542">
        <v>21605</v>
      </c>
      <c r="G402" s="543">
        <v>20905</v>
      </c>
      <c r="H402"/>
      <c r="I402"/>
      <c r="J402"/>
    </row>
    <row r="403" spans="2:10">
      <c r="B403" s="188" t="s">
        <v>1996</v>
      </c>
      <c r="C403" s="251"/>
      <c r="D403" s="552">
        <v>0</v>
      </c>
      <c r="E403" s="552">
        <v>0</v>
      </c>
      <c r="F403" s="553">
        <v>0</v>
      </c>
      <c r="G403" s="554">
        <v>785.13</v>
      </c>
      <c r="H403"/>
      <c r="I403"/>
      <c r="J403"/>
    </row>
    <row r="404" spans="2:10">
      <c r="B404" s="188" t="s">
        <v>1997</v>
      </c>
      <c r="C404" s="251"/>
      <c r="D404" s="555"/>
      <c r="E404" s="555"/>
      <c r="F404" s="556"/>
      <c r="G404" s="557"/>
      <c r="H404"/>
      <c r="I404"/>
      <c r="J404"/>
    </row>
    <row r="405" spans="2:10">
      <c r="B405" s="188" t="s">
        <v>1998</v>
      </c>
      <c r="C405" s="251"/>
      <c r="D405" s="552"/>
      <c r="E405" s="552"/>
      <c r="F405" s="553"/>
      <c r="G405" s="554"/>
      <c r="H405"/>
      <c r="I405"/>
      <c r="J405"/>
    </row>
    <row r="406" spans="2:10">
      <c r="B406" s="188" t="s">
        <v>1999</v>
      </c>
      <c r="C406" s="251"/>
      <c r="D406" s="552">
        <v>0</v>
      </c>
      <c r="E406" s="552">
        <v>0</v>
      </c>
      <c r="F406" s="553">
        <v>0</v>
      </c>
      <c r="G406" s="554">
        <v>0</v>
      </c>
      <c r="H406"/>
      <c r="I406"/>
      <c r="J406"/>
    </row>
    <row r="407" spans="2:10">
      <c r="B407" s="188" t="s">
        <v>2000</v>
      </c>
      <c r="C407" s="251"/>
      <c r="D407" s="552">
        <v>136.660155</v>
      </c>
      <c r="E407" s="552">
        <v>136.660155</v>
      </c>
      <c r="F407" s="553">
        <v>136.660155</v>
      </c>
      <c r="G407" s="554">
        <v>136.660155</v>
      </c>
      <c r="H407"/>
      <c r="I407"/>
      <c r="J407"/>
    </row>
    <row r="408" spans="2:10" ht="15.75" thickBot="1">
      <c r="B408" s="236" t="s">
        <v>95</v>
      </c>
      <c r="C408" s="291"/>
      <c r="D408" s="544"/>
      <c r="E408" s="544"/>
      <c r="F408" s="545"/>
      <c r="G408" s="546"/>
      <c r="H408"/>
      <c r="I408"/>
      <c r="J408"/>
    </row>
    <row r="409" spans="2:10" ht="15.75" thickBot="1">
      <c r="B409" s="255" t="s">
        <v>1994</v>
      </c>
      <c r="C409" s="258"/>
      <c r="D409" s="558">
        <v>23586.660155000001</v>
      </c>
      <c r="E409" s="558">
        <v>23286.660154999998</v>
      </c>
      <c r="F409" s="559">
        <v>21741.660155000001</v>
      </c>
      <c r="G409" s="560">
        <v>21826.790155000002</v>
      </c>
      <c r="H409"/>
      <c r="I409"/>
      <c r="J409"/>
    </row>
    <row r="410" spans="2:10" ht="15.75" thickBot="1">
      <c r="D410" s="550"/>
      <c r="E410" s="550"/>
      <c r="F410" s="551"/>
      <c r="G410" s="551"/>
      <c r="H410"/>
      <c r="I410"/>
      <c r="J410"/>
    </row>
    <row r="411" spans="2:10">
      <c r="B411" s="240" t="s">
        <v>221</v>
      </c>
      <c r="C411" s="246"/>
      <c r="D411" s="541">
        <v>22586.660155000001</v>
      </c>
      <c r="E411" s="541">
        <v>20286.660155000001</v>
      </c>
      <c r="F411" s="542">
        <v>19587</v>
      </c>
      <c r="G411" s="543">
        <v>19671.790154999999</v>
      </c>
      <c r="H411"/>
      <c r="I411"/>
      <c r="J411"/>
    </row>
    <row r="412" spans="2:10">
      <c r="B412" s="188" t="s">
        <v>223</v>
      </c>
      <c r="C412" s="251"/>
      <c r="D412" s="552">
        <v>1000</v>
      </c>
      <c r="E412" s="552">
        <v>3000</v>
      </c>
      <c r="F412" s="553">
        <v>2000</v>
      </c>
      <c r="G412" s="554">
        <v>2000</v>
      </c>
      <c r="H412"/>
      <c r="I412"/>
      <c r="J412"/>
    </row>
    <row r="413" spans="2:10" ht="15.75" thickBot="1">
      <c r="B413" s="236" t="s">
        <v>95</v>
      </c>
      <c r="C413" s="291"/>
      <c r="D413" s="544">
        <v>0</v>
      </c>
      <c r="E413" s="544">
        <v>0</v>
      </c>
      <c r="F413" s="545">
        <v>155</v>
      </c>
      <c r="G413" s="546">
        <v>155</v>
      </c>
      <c r="H413"/>
      <c r="I413"/>
      <c r="J413"/>
    </row>
    <row r="414" spans="2:10" ht="15.75" thickBot="1">
      <c r="B414" s="255" t="s">
        <v>1994</v>
      </c>
      <c r="C414" s="258"/>
      <c r="D414" s="547">
        <v>23586.660155000001</v>
      </c>
      <c r="E414" s="547">
        <v>23286.660155000001</v>
      </c>
      <c r="F414" s="548">
        <v>21742</v>
      </c>
      <c r="G414" s="549">
        <v>21826.790154999999</v>
      </c>
      <c r="H414"/>
      <c r="I414"/>
      <c r="J414"/>
    </row>
    <row r="415" spans="2:10">
      <c r="B415" s="174"/>
      <c r="C415" s="174"/>
      <c r="D415" s="174"/>
      <c r="E415" s="174"/>
      <c r="F415" s="174"/>
      <c r="G415" s="174"/>
      <c r="H415"/>
      <c r="I415"/>
      <c r="J415"/>
    </row>
    <row r="416" spans="2:10">
      <c r="B416" s="174"/>
      <c r="C416" s="174"/>
      <c r="D416" s="174"/>
      <c r="E416" s="174"/>
      <c r="F416" s="561"/>
      <c r="G416" s="174"/>
      <c r="H416"/>
      <c r="I416"/>
      <c r="J416"/>
    </row>
    <row r="417" spans="1:10">
      <c r="A417" s="165" t="s">
        <v>2001</v>
      </c>
      <c r="B417" s="233" t="s">
        <v>2002</v>
      </c>
      <c r="D417" s="174"/>
      <c r="E417" s="174"/>
      <c r="F417" s="562"/>
      <c r="H417"/>
      <c r="I417"/>
      <c r="J417"/>
    </row>
    <row r="418" spans="1:10" ht="15.75" thickBot="1">
      <c r="A418" s="166"/>
      <c r="D418" s="174"/>
      <c r="E418" s="174"/>
      <c r="H418"/>
      <c r="I418"/>
      <c r="J418"/>
    </row>
    <row r="419" spans="1:10" ht="15.75" thickBot="1">
      <c r="A419" s="166"/>
      <c r="D419" s="539">
        <v>2019</v>
      </c>
      <c r="E419" s="539">
        <v>2018</v>
      </c>
      <c r="F419" s="563">
        <v>2017</v>
      </c>
      <c r="G419" s="563">
        <v>2016</v>
      </c>
      <c r="H419"/>
      <c r="I419"/>
      <c r="J419"/>
    </row>
    <row r="420" spans="1:10">
      <c r="B420" s="240" t="s">
        <v>1992</v>
      </c>
      <c r="C420" s="246"/>
      <c r="D420" s="541">
        <v>2000</v>
      </c>
      <c r="E420" s="542">
        <v>2000</v>
      </c>
      <c r="F420" s="564">
        <v>2000</v>
      </c>
      <c r="G420" s="543">
        <v>1500</v>
      </c>
      <c r="H420"/>
      <c r="I420"/>
      <c r="J420"/>
    </row>
    <row r="421" spans="1:10" ht="15.75" thickBot="1">
      <c r="B421" s="236" t="s">
        <v>1993</v>
      </c>
      <c r="C421" s="291"/>
      <c r="D421" s="544">
        <v>2000</v>
      </c>
      <c r="E421" s="545">
        <v>2000</v>
      </c>
      <c r="F421" s="565"/>
      <c r="G421" s="546"/>
      <c r="H421"/>
      <c r="I421"/>
      <c r="J421"/>
    </row>
    <row r="422" spans="1:10" ht="15.75" thickBot="1">
      <c r="B422" s="255" t="s">
        <v>1994</v>
      </c>
      <c r="C422" s="258"/>
      <c r="D422" s="640">
        <v>4000</v>
      </c>
      <c r="E422" s="566">
        <v>4000</v>
      </c>
      <c r="F422" s="566">
        <v>2000</v>
      </c>
      <c r="G422" s="567">
        <v>1500</v>
      </c>
      <c r="H422"/>
      <c r="I422"/>
      <c r="J422"/>
    </row>
    <row r="423" spans="1:10" ht="15.75" thickBot="1">
      <c r="D423" s="641"/>
      <c r="E423" s="568"/>
      <c r="F423" s="568"/>
      <c r="G423" s="568"/>
      <c r="H423"/>
      <c r="I423"/>
      <c r="J423"/>
    </row>
    <row r="424" spans="1:10">
      <c r="B424" s="240" t="s">
        <v>1995</v>
      </c>
      <c r="C424" s="246"/>
      <c r="D424" s="541">
        <v>4000</v>
      </c>
      <c r="E424" s="542">
        <v>4000</v>
      </c>
      <c r="F424" s="564">
        <v>2000</v>
      </c>
      <c r="G424" s="543">
        <v>1500</v>
      </c>
      <c r="H424"/>
      <c r="I424"/>
      <c r="J424"/>
    </row>
    <row r="425" spans="1:10">
      <c r="B425" s="188" t="s">
        <v>1996</v>
      </c>
      <c r="C425" s="251"/>
      <c r="D425" s="552"/>
      <c r="E425" s="553"/>
      <c r="F425" s="569"/>
      <c r="G425" s="554"/>
      <c r="H425"/>
      <c r="I425"/>
      <c r="J425"/>
    </row>
    <row r="426" spans="1:10">
      <c r="B426" s="188" t="s">
        <v>1997</v>
      </c>
      <c r="C426" s="251"/>
      <c r="D426" s="552"/>
      <c r="E426" s="553"/>
      <c r="F426" s="569"/>
      <c r="G426" s="554"/>
      <c r="H426"/>
      <c r="I426"/>
      <c r="J426"/>
    </row>
    <row r="427" spans="1:10">
      <c r="B427" s="188" t="s">
        <v>1998</v>
      </c>
      <c r="C427" s="251"/>
      <c r="D427" s="552"/>
      <c r="E427" s="553"/>
      <c r="F427" s="569"/>
      <c r="G427" s="554"/>
      <c r="H427"/>
      <c r="I427"/>
      <c r="J427"/>
    </row>
    <row r="428" spans="1:10">
      <c r="B428" s="188" t="s">
        <v>1999</v>
      </c>
      <c r="C428" s="251"/>
      <c r="D428" s="552"/>
      <c r="E428" s="553"/>
      <c r="F428" s="569"/>
      <c r="G428" s="554"/>
      <c r="H428"/>
      <c r="I428"/>
      <c r="J428"/>
    </row>
    <row r="429" spans="1:10">
      <c r="B429" s="188" t="s">
        <v>2000</v>
      </c>
      <c r="C429" s="251"/>
      <c r="D429" s="552"/>
      <c r="E429" s="553"/>
      <c r="F429" s="569"/>
      <c r="G429" s="554"/>
      <c r="H429"/>
      <c r="I429"/>
      <c r="J429"/>
    </row>
    <row r="430" spans="1:10" ht="15.75" thickBot="1">
      <c r="B430" s="236" t="s">
        <v>95</v>
      </c>
      <c r="C430" s="291"/>
      <c r="D430" s="544"/>
      <c r="E430" s="545"/>
      <c r="F430" s="565"/>
      <c r="G430" s="546"/>
      <c r="H430"/>
      <c r="I430"/>
      <c r="J430"/>
    </row>
    <row r="431" spans="1:10" ht="15.75" thickBot="1">
      <c r="B431" s="255" t="s">
        <v>1994</v>
      </c>
      <c r="C431" s="258"/>
      <c r="D431" s="640">
        <v>4000</v>
      </c>
      <c r="E431" s="566">
        <v>4000</v>
      </c>
      <c r="F431" s="566">
        <v>2000</v>
      </c>
      <c r="G431" s="567">
        <v>1500</v>
      </c>
      <c r="H431"/>
      <c r="I431"/>
      <c r="J431"/>
    </row>
    <row r="432" spans="1:10" ht="15.75" thickBot="1">
      <c r="D432" s="641"/>
      <c r="E432" s="568"/>
      <c r="F432" s="568"/>
      <c r="G432" s="568"/>
      <c r="H432"/>
      <c r="I432"/>
      <c r="J432"/>
    </row>
    <row r="433" spans="1:14">
      <c r="B433" s="240" t="s">
        <v>221</v>
      </c>
      <c r="C433" s="246"/>
      <c r="D433" s="541">
        <v>4000</v>
      </c>
      <c r="E433" s="542">
        <v>3000</v>
      </c>
      <c r="F433" s="564">
        <v>2000</v>
      </c>
      <c r="G433" s="543">
        <v>1500</v>
      </c>
      <c r="H433"/>
      <c r="I433"/>
      <c r="J433"/>
    </row>
    <row r="434" spans="1:14">
      <c r="B434" s="188" t="s">
        <v>223</v>
      </c>
      <c r="C434" s="251"/>
      <c r="D434" s="552">
        <v>0</v>
      </c>
      <c r="E434" s="553">
        <v>1000</v>
      </c>
      <c r="F434" s="569"/>
      <c r="G434" s="554"/>
      <c r="H434"/>
      <c r="I434"/>
      <c r="J434"/>
    </row>
    <row r="435" spans="1:14" ht="15.75" thickBot="1">
      <c r="B435" s="236" t="s">
        <v>95</v>
      </c>
      <c r="C435" s="291"/>
      <c r="D435" s="544"/>
      <c r="E435" s="545"/>
      <c r="F435" s="565"/>
      <c r="G435" s="546"/>
      <c r="H435"/>
      <c r="I435"/>
      <c r="J435"/>
    </row>
    <row r="436" spans="1:14" ht="15.75" thickBot="1">
      <c r="B436" s="255" t="s">
        <v>1994</v>
      </c>
      <c r="C436" s="258"/>
      <c r="D436" s="640">
        <v>4000</v>
      </c>
      <c r="E436" s="566">
        <v>4000</v>
      </c>
      <c r="F436" s="566">
        <v>2000</v>
      </c>
      <c r="G436" s="567">
        <v>1500</v>
      </c>
      <c r="H436"/>
      <c r="I436"/>
      <c r="J436"/>
    </row>
    <row r="437" spans="1:14">
      <c r="D437" s="174"/>
      <c r="H437"/>
      <c r="I437"/>
      <c r="J437"/>
    </row>
    <row r="438" spans="1:14">
      <c r="H438" s="174"/>
      <c r="K438" s="174"/>
      <c r="L438" s="174"/>
      <c r="M438" s="174"/>
      <c r="N438" s="174"/>
    </row>
    <row r="439" spans="1:14" s="574" customFormat="1">
      <c r="A439" s="570"/>
      <c r="B439" s="571" t="s">
        <v>1717</v>
      </c>
      <c r="C439" s="571"/>
      <c r="D439" s="571"/>
      <c r="E439" s="571"/>
      <c r="F439" s="571"/>
      <c r="G439" s="571"/>
      <c r="H439" s="573"/>
      <c r="I439" s="573"/>
      <c r="J439" s="573"/>
      <c r="K439" s="573"/>
      <c r="L439" s="573"/>
      <c r="M439" s="573"/>
      <c r="N439" s="573"/>
    </row>
    <row r="440" spans="1:14" s="574" customFormat="1">
      <c r="A440" s="575"/>
      <c r="B440" s="576"/>
      <c r="C440" s="572"/>
      <c r="D440" s="572"/>
      <c r="E440" s="572"/>
      <c r="F440" s="572"/>
      <c r="H440" s="573"/>
      <c r="I440" s="573"/>
      <c r="J440" s="573"/>
      <c r="K440" s="573"/>
      <c r="L440" s="573"/>
      <c r="M440" s="573"/>
      <c r="N440" s="573"/>
    </row>
    <row r="441" spans="1:14" s="574" customFormat="1">
      <c r="A441" s="577" t="s">
        <v>2003</v>
      </c>
      <c r="B441" s="576"/>
      <c r="C441" s="572"/>
      <c r="D441" s="572"/>
      <c r="E441" s="572"/>
      <c r="F441" s="572"/>
      <c r="G441" s="572"/>
      <c r="H441" s="573"/>
      <c r="I441" s="573"/>
      <c r="J441" s="573"/>
      <c r="K441" s="573"/>
      <c r="L441" s="573"/>
      <c r="M441" s="573"/>
      <c r="N441" s="573"/>
    </row>
    <row r="442" spans="1:14" s="574" customFormat="1">
      <c r="A442" s="572"/>
      <c r="B442" s="572" t="s">
        <v>2004</v>
      </c>
      <c r="C442" s="572"/>
      <c r="D442" s="572"/>
      <c r="E442" s="572"/>
      <c r="F442" s="572"/>
      <c r="G442" s="572"/>
      <c r="H442" s="573"/>
      <c r="I442" s="573"/>
      <c r="J442" s="573"/>
      <c r="K442" s="573"/>
      <c r="L442" s="573"/>
      <c r="M442" s="573"/>
      <c r="N442" s="573"/>
    </row>
    <row r="443" spans="1:14" s="574" customFormat="1">
      <c r="A443" s="572"/>
      <c r="B443" s="572" t="s">
        <v>2005</v>
      </c>
      <c r="C443" s="572"/>
      <c r="D443" s="572"/>
      <c r="E443" s="572"/>
      <c r="F443" s="572"/>
      <c r="G443" s="572"/>
      <c r="H443" s="573"/>
      <c r="I443" s="573"/>
      <c r="J443" s="573"/>
      <c r="K443" s="573"/>
      <c r="L443" s="573"/>
      <c r="M443" s="573"/>
      <c r="N443" s="573"/>
    </row>
    <row r="444" spans="1:14" s="574" customFormat="1">
      <c r="A444" s="572"/>
      <c r="B444" s="572" t="s">
        <v>2006</v>
      </c>
      <c r="C444" s="572"/>
      <c r="D444" s="572"/>
      <c r="E444" s="572"/>
      <c r="F444" s="572"/>
      <c r="G444" s="572"/>
      <c r="H444" s="573"/>
      <c r="I444" s="573"/>
      <c r="J444" s="573"/>
      <c r="K444" s="573"/>
      <c r="L444" s="573"/>
      <c r="M444" s="573"/>
      <c r="N444" s="573"/>
    </row>
    <row r="445" spans="1:14" s="574" customFormat="1">
      <c r="A445" s="572"/>
      <c r="B445" s="572"/>
      <c r="C445" s="572"/>
      <c r="D445" s="572"/>
      <c r="E445" s="572"/>
      <c r="F445" s="572"/>
      <c r="G445" s="572"/>
      <c r="H445" s="573"/>
      <c r="I445" s="573"/>
      <c r="J445" s="573"/>
      <c r="K445" s="573"/>
      <c r="L445" s="573"/>
      <c r="M445" s="573"/>
      <c r="N445" s="573"/>
    </row>
    <row r="446" spans="1:14" s="574" customFormat="1">
      <c r="A446" s="578"/>
      <c r="B446" s="571" t="s">
        <v>2007</v>
      </c>
      <c r="C446" s="588"/>
      <c r="D446" s="588"/>
      <c r="E446" s="588"/>
      <c r="F446" s="588"/>
      <c r="G446" s="588"/>
      <c r="H446" s="573"/>
      <c r="I446" s="573"/>
      <c r="J446" s="573"/>
      <c r="K446" s="573"/>
      <c r="L446" s="573"/>
      <c r="M446" s="573"/>
      <c r="N446" s="573"/>
    </row>
    <row r="447" spans="1:14" s="574" customFormat="1">
      <c r="A447" s="575"/>
      <c r="B447" s="572"/>
      <c r="C447" s="572"/>
      <c r="D447" s="572"/>
      <c r="E447" s="572"/>
      <c r="F447" s="572"/>
      <c r="G447" s="572"/>
      <c r="H447" s="573"/>
      <c r="I447" s="573"/>
      <c r="J447" s="573"/>
      <c r="K447" s="573"/>
      <c r="L447" s="573"/>
      <c r="M447" s="573"/>
      <c r="N447" s="573"/>
    </row>
    <row r="448" spans="1:14" s="574" customFormat="1">
      <c r="A448" s="575" t="s">
        <v>1725</v>
      </c>
      <c r="B448" s="579" t="s">
        <v>2008</v>
      </c>
      <c r="C448" s="572"/>
      <c r="D448" s="572"/>
      <c r="E448" s="572"/>
      <c r="F448" s="572"/>
      <c r="G448" s="572"/>
      <c r="H448" s="573"/>
      <c r="I448" s="573"/>
      <c r="J448" s="573"/>
      <c r="K448" s="573"/>
      <c r="L448" s="573"/>
      <c r="M448" s="573"/>
      <c r="N448" s="573"/>
    </row>
    <row r="449" spans="1:14" s="574" customFormat="1">
      <c r="A449" s="575"/>
      <c r="B449" s="572"/>
      <c r="C449" s="572"/>
      <c r="D449" s="572"/>
      <c r="E449" s="572"/>
      <c r="F449" s="572"/>
      <c r="G449" s="572"/>
      <c r="H449" s="573"/>
      <c r="I449" s="573"/>
      <c r="J449" s="573"/>
      <c r="K449" s="573"/>
      <c r="L449" s="573"/>
      <c r="M449" s="573"/>
      <c r="N449" s="573"/>
    </row>
    <row r="450" spans="1:14" s="574" customFormat="1">
      <c r="A450" s="575" t="s">
        <v>1738</v>
      </c>
      <c r="B450" s="580" t="s">
        <v>2009</v>
      </c>
      <c r="C450" s="572"/>
      <c r="D450" s="572"/>
      <c r="E450" s="572"/>
      <c r="F450" s="572"/>
      <c r="G450" s="572"/>
      <c r="H450" s="573"/>
      <c r="I450" s="573"/>
      <c r="J450" s="573"/>
      <c r="K450" s="573"/>
      <c r="L450" s="573"/>
      <c r="M450" s="573"/>
      <c r="N450" s="573"/>
    </row>
    <row r="451" spans="1:14" s="574" customFormat="1">
      <c r="A451" s="575"/>
      <c r="B451" s="579" t="s">
        <v>2010</v>
      </c>
      <c r="C451" s="572"/>
      <c r="D451" s="572"/>
      <c r="E451" s="572"/>
      <c r="F451" s="572"/>
      <c r="G451" s="572"/>
      <c r="H451" s="573"/>
      <c r="I451" s="573"/>
      <c r="J451" s="573"/>
      <c r="K451" s="573"/>
      <c r="L451" s="573"/>
      <c r="M451" s="573"/>
      <c r="N451" s="573"/>
    </row>
    <row r="452" spans="1:14" s="574" customFormat="1">
      <c r="A452" s="575"/>
      <c r="B452" s="579" t="s">
        <v>2011</v>
      </c>
      <c r="C452" s="572"/>
      <c r="D452" s="572"/>
      <c r="E452" s="572"/>
      <c r="F452" s="572"/>
      <c r="G452" s="572"/>
      <c r="H452" s="573"/>
      <c r="I452" s="573"/>
      <c r="J452" s="573"/>
      <c r="K452" s="573"/>
      <c r="L452" s="573"/>
      <c r="M452" s="573"/>
      <c r="N452" s="573"/>
    </row>
    <row r="453" spans="1:14" s="574" customFormat="1">
      <c r="A453" s="575"/>
      <c r="B453" s="579" t="s">
        <v>2012</v>
      </c>
      <c r="C453" s="572"/>
      <c r="D453" s="572"/>
      <c r="E453" s="572"/>
      <c r="F453" s="572"/>
      <c r="G453" s="572"/>
      <c r="H453" s="573"/>
      <c r="I453" s="573"/>
      <c r="J453" s="573"/>
      <c r="K453" s="573"/>
      <c r="L453" s="573"/>
      <c r="M453" s="573"/>
      <c r="N453" s="573"/>
    </row>
    <row r="454" spans="1:14" s="574" customFormat="1">
      <c r="A454" s="575"/>
      <c r="B454" s="579" t="s">
        <v>2013</v>
      </c>
      <c r="C454" s="572"/>
      <c r="D454" s="572"/>
      <c r="E454" s="572"/>
      <c r="F454" s="572"/>
      <c r="G454" s="572"/>
      <c r="H454" s="573"/>
      <c r="I454" s="573"/>
      <c r="J454" s="573"/>
      <c r="K454" s="573"/>
      <c r="L454" s="573"/>
      <c r="M454" s="573"/>
      <c r="N454" s="573"/>
    </row>
    <row r="455" spans="1:14" s="574" customFormat="1">
      <c r="A455" s="575"/>
      <c r="B455" s="572" t="s">
        <v>2014</v>
      </c>
      <c r="C455" s="572"/>
      <c r="D455" s="572"/>
      <c r="E455" s="572"/>
      <c r="F455" s="572"/>
      <c r="G455" s="572"/>
      <c r="H455" s="573"/>
      <c r="I455" s="573"/>
      <c r="J455" s="573"/>
      <c r="K455" s="573"/>
      <c r="L455" s="573"/>
      <c r="M455" s="573"/>
      <c r="N455" s="573"/>
    </row>
    <row r="456" spans="1:14" s="574" customFormat="1">
      <c r="A456" s="575"/>
      <c r="B456" s="572" t="s">
        <v>2015</v>
      </c>
      <c r="C456" s="572"/>
      <c r="D456" s="572"/>
      <c r="E456" s="572"/>
      <c r="F456" s="572"/>
      <c r="G456" s="572"/>
      <c r="H456" s="573"/>
      <c r="I456" s="573"/>
      <c r="J456" s="573"/>
      <c r="K456" s="573"/>
      <c r="L456" s="573"/>
      <c r="M456" s="573"/>
      <c r="N456" s="573"/>
    </row>
    <row r="457" spans="1:14" s="574" customFormat="1">
      <c r="A457" s="575"/>
      <c r="B457" s="572" t="s">
        <v>2016</v>
      </c>
      <c r="C457" s="572"/>
      <c r="D457" s="572"/>
      <c r="E457" s="572"/>
      <c r="F457" s="572"/>
      <c r="G457" s="572"/>
      <c r="H457" s="573"/>
      <c r="I457" s="573"/>
      <c r="J457" s="573"/>
      <c r="K457" s="573"/>
      <c r="L457" s="573"/>
      <c r="M457" s="573"/>
      <c r="N457" s="573"/>
    </row>
    <row r="458" spans="1:14" s="574" customFormat="1">
      <c r="A458" s="575"/>
      <c r="B458" s="572"/>
      <c r="C458" s="572"/>
      <c r="D458" s="572"/>
      <c r="E458" s="572"/>
      <c r="F458" s="572"/>
      <c r="G458" s="572"/>
      <c r="H458" s="573"/>
      <c r="I458" s="573"/>
      <c r="J458" s="573"/>
      <c r="K458" s="573"/>
      <c r="L458" s="573"/>
      <c r="M458" s="573"/>
      <c r="N458" s="573"/>
    </row>
    <row r="459" spans="1:14" s="574" customFormat="1">
      <c r="A459" s="575" t="s">
        <v>1746</v>
      </c>
      <c r="B459" s="580" t="s">
        <v>1747</v>
      </c>
      <c r="C459" s="572"/>
      <c r="D459" s="572"/>
      <c r="E459" s="572"/>
      <c r="F459" s="572"/>
      <c r="G459" s="572"/>
      <c r="H459" s="573"/>
      <c r="I459" s="573"/>
      <c r="J459" s="573"/>
      <c r="K459" s="573"/>
      <c r="L459" s="573"/>
      <c r="M459" s="573"/>
      <c r="N459" s="573"/>
    </row>
    <row r="460" spans="1:14" s="574" customFormat="1">
      <c r="A460" s="575"/>
      <c r="B460" s="581" t="s">
        <v>2017</v>
      </c>
      <c r="C460" s="572"/>
      <c r="D460" s="572"/>
      <c r="E460" s="572"/>
      <c r="F460" s="572"/>
      <c r="G460" s="572"/>
      <c r="H460" s="573"/>
      <c r="I460" s="573"/>
      <c r="J460" s="573"/>
      <c r="K460" s="573"/>
      <c r="L460" s="573"/>
      <c r="M460" s="573"/>
      <c r="N460" s="573"/>
    </row>
    <row r="461" spans="1:14" s="574" customFormat="1">
      <c r="A461" s="575" t="s">
        <v>1756</v>
      </c>
      <c r="B461" s="580" t="s">
        <v>1757</v>
      </c>
      <c r="C461" s="572"/>
      <c r="D461" s="572"/>
      <c r="E461" s="572"/>
      <c r="F461" s="572"/>
      <c r="G461" s="572"/>
      <c r="H461" s="573"/>
      <c r="I461" s="573"/>
      <c r="J461" s="573"/>
      <c r="K461" s="573"/>
      <c r="L461" s="573"/>
      <c r="M461" s="573"/>
      <c r="N461" s="573"/>
    </row>
    <row r="462" spans="1:14" s="574" customFormat="1">
      <c r="A462" s="575"/>
      <c r="B462" s="572"/>
      <c r="C462" s="572"/>
      <c r="D462" s="572"/>
      <c r="E462" s="572"/>
      <c r="F462" s="572"/>
      <c r="G462" s="572"/>
      <c r="H462" s="573"/>
      <c r="I462" s="573"/>
      <c r="J462" s="573"/>
      <c r="K462" s="573"/>
      <c r="L462" s="573"/>
      <c r="M462" s="573"/>
      <c r="N462" s="573"/>
    </row>
    <row r="463" spans="1:14" s="574" customFormat="1">
      <c r="A463" s="575"/>
      <c r="B463" s="582" t="s">
        <v>2018</v>
      </c>
      <c r="C463" s="572"/>
      <c r="D463" s="572"/>
      <c r="E463" s="572"/>
      <c r="F463" s="572"/>
      <c r="G463" s="572"/>
      <c r="H463" s="573"/>
      <c r="I463" s="573"/>
      <c r="J463" s="573"/>
      <c r="K463" s="573"/>
      <c r="L463" s="573"/>
      <c r="M463" s="573"/>
      <c r="N463" s="573"/>
    </row>
    <row r="464" spans="1:14" s="574" customFormat="1">
      <c r="A464" s="575"/>
      <c r="B464" s="583" t="s">
        <v>2019</v>
      </c>
      <c r="C464" s="572"/>
      <c r="D464" s="572"/>
      <c r="E464" s="572"/>
      <c r="F464" s="572"/>
      <c r="G464" s="572"/>
      <c r="H464" s="573"/>
      <c r="I464" s="573"/>
      <c r="J464" s="573"/>
      <c r="K464" s="573"/>
      <c r="L464" s="573"/>
      <c r="M464" s="573"/>
      <c r="N464" s="573"/>
    </row>
    <row r="465" spans="1:14" s="574" customFormat="1">
      <c r="A465" s="584"/>
      <c r="B465" s="583" t="s">
        <v>2020</v>
      </c>
      <c r="C465" s="572"/>
      <c r="D465" s="572"/>
      <c r="E465" s="572"/>
      <c r="F465" s="572"/>
      <c r="G465" s="572"/>
      <c r="H465" s="573"/>
      <c r="I465" s="573"/>
      <c r="J465" s="573"/>
      <c r="K465" s="573"/>
      <c r="L465" s="573"/>
      <c r="M465" s="573"/>
      <c r="N465" s="573"/>
    </row>
    <row r="466" spans="1:14" s="574" customFormat="1">
      <c r="A466" s="584"/>
      <c r="B466" s="572" t="s">
        <v>2021</v>
      </c>
      <c r="C466" s="572"/>
      <c r="D466" s="572"/>
      <c r="E466" s="572"/>
      <c r="F466" s="572"/>
      <c r="G466" s="572"/>
      <c r="H466" s="573"/>
      <c r="I466" s="573"/>
      <c r="J466" s="573"/>
      <c r="K466" s="573"/>
      <c r="L466" s="573"/>
      <c r="M466" s="573"/>
      <c r="N466" s="573"/>
    </row>
    <row r="467" spans="1:14" s="574" customFormat="1">
      <c r="A467" s="584"/>
      <c r="B467" s="583"/>
      <c r="C467" s="572"/>
      <c r="D467" s="572"/>
      <c r="E467" s="572"/>
      <c r="F467" s="572"/>
      <c r="G467" s="572"/>
      <c r="H467" s="573"/>
      <c r="I467" s="573"/>
      <c r="J467" s="573"/>
      <c r="K467" s="573"/>
      <c r="L467" s="573"/>
      <c r="M467" s="573"/>
      <c r="N467" s="573"/>
    </row>
    <row r="468" spans="1:14" s="574" customFormat="1">
      <c r="A468" s="575"/>
      <c r="B468" s="582" t="s">
        <v>2022</v>
      </c>
      <c r="C468" s="572"/>
      <c r="D468" s="572"/>
      <c r="E468" s="572"/>
      <c r="F468" s="572"/>
      <c r="G468" s="572"/>
      <c r="H468" s="573"/>
      <c r="I468" s="573"/>
      <c r="J468" s="573"/>
      <c r="K468" s="573"/>
      <c r="L468" s="573"/>
      <c r="M468" s="573"/>
      <c r="N468" s="573"/>
    </row>
    <row r="469" spans="1:14" s="574" customFormat="1">
      <c r="A469" s="575"/>
      <c r="B469" s="572" t="s">
        <v>2023</v>
      </c>
      <c r="C469" s="572"/>
      <c r="D469" s="572"/>
      <c r="E469" s="572"/>
      <c r="F469" s="572"/>
      <c r="G469" s="572"/>
      <c r="H469" s="573"/>
      <c r="I469" s="573"/>
      <c r="J469" s="573"/>
      <c r="K469" s="573"/>
      <c r="L469" s="573"/>
      <c r="M469" s="573"/>
      <c r="N469" s="573"/>
    </row>
    <row r="470" spans="1:14" s="574" customFormat="1">
      <c r="A470" s="575"/>
      <c r="B470" s="572" t="s">
        <v>2024</v>
      </c>
      <c r="C470" s="572"/>
      <c r="D470" s="572"/>
      <c r="E470" s="572"/>
      <c r="F470" s="572"/>
      <c r="G470" s="572"/>
      <c r="H470" s="573"/>
      <c r="I470" s="573"/>
      <c r="J470" s="573"/>
      <c r="K470" s="573"/>
      <c r="L470" s="573"/>
      <c r="M470" s="573"/>
      <c r="N470" s="573"/>
    </row>
    <row r="471" spans="1:14" s="574" customFormat="1">
      <c r="A471" s="575"/>
      <c r="B471" s="572" t="s">
        <v>2025</v>
      </c>
      <c r="C471" s="572"/>
      <c r="D471" s="572"/>
      <c r="E471" s="572"/>
      <c r="F471" s="572"/>
      <c r="G471" s="572"/>
      <c r="H471" s="572"/>
      <c r="I471" s="573"/>
      <c r="J471" s="573"/>
    </row>
    <row r="472" spans="1:14" s="574" customFormat="1">
      <c r="A472" s="575"/>
      <c r="B472" s="572"/>
      <c r="C472" s="572"/>
      <c r="D472" s="572"/>
      <c r="E472" s="572"/>
      <c r="F472" s="572"/>
      <c r="G472" s="572"/>
      <c r="H472" s="572"/>
      <c r="I472" s="573"/>
      <c r="J472" s="573"/>
    </row>
    <row r="473" spans="1:14" s="574" customFormat="1">
      <c r="A473" s="575"/>
      <c r="B473" s="582" t="s">
        <v>2026</v>
      </c>
      <c r="C473" s="572"/>
      <c r="D473" s="572"/>
      <c r="E473" s="572"/>
      <c r="F473" s="572"/>
      <c r="G473" s="572"/>
      <c r="H473" s="572"/>
      <c r="I473" s="573"/>
      <c r="J473" s="573"/>
    </row>
    <row r="474" spans="1:14" s="574" customFormat="1">
      <c r="A474" s="575"/>
      <c r="B474" s="572" t="s">
        <v>2027</v>
      </c>
      <c r="C474" s="572"/>
      <c r="D474" s="572"/>
      <c r="E474" s="572"/>
      <c r="F474" s="572"/>
      <c r="G474" s="572"/>
      <c r="H474" s="572"/>
      <c r="I474" s="573"/>
      <c r="J474" s="573"/>
    </row>
    <row r="475" spans="1:14" s="574" customFormat="1">
      <c r="A475" s="575"/>
      <c r="B475" s="572" t="s">
        <v>2028</v>
      </c>
      <c r="C475" s="572"/>
      <c r="D475" s="572"/>
      <c r="E475" s="572"/>
      <c r="F475" s="572"/>
      <c r="G475" s="572"/>
      <c r="H475" s="572"/>
      <c r="I475" s="573"/>
      <c r="J475" s="573"/>
    </row>
    <row r="476" spans="1:14" s="574" customFormat="1">
      <c r="A476" s="575"/>
      <c r="B476" s="572" t="s">
        <v>2020</v>
      </c>
      <c r="C476" s="572"/>
      <c r="D476" s="572"/>
      <c r="E476" s="572"/>
      <c r="F476" s="572"/>
      <c r="G476" s="572"/>
      <c r="H476" s="572"/>
      <c r="I476" s="573"/>
      <c r="J476" s="573"/>
    </row>
    <row r="477" spans="1:14" s="574" customFormat="1">
      <c r="A477" s="575"/>
      <c r="B477" s="572" t="s">
        <v>2021</v>
      </c>
      <c r="C477" s="572"/>
      <c r="D477" s="572"/>
      <c r="E477" s="572"/>
      <c r="F477" s="572"/>
      <c r="G477" s="572"/>
      <c r="H477" s="572"/>
      <c r="I477" s="573"/>
      <c r="J477" s="573"/>
    </row>
    <row r="478" spans="1:14" s="574" customFormat="1">
      <c r="A478" s="575"/>
      <c r="B478" s="572" t="s">
        <v>2029</v>
      </c>
      <c r="C478" s="572"/>
      <c r="D478" s="572"/>
      <c r="E478" s="572"/>
      <c r="F478" s="572"/>
      <c r="G478" s="572"/>
      <c r="H478" s="572"/>
      <c r="I478" s="573"/>
      <c r="J478" s="573"/>
    </row>
    <row r="479" spans="1:14" s="574" customFormat="1">
      <c r="A479" s="575"/>
      <c r="B479" s="572" t="s">
        <v>2030</v>
      </c>
      <c r="C479" s="572"/>
      <c r="D479" s="572"/>
      <c r="E479" s="572"/>
      <c r="F479" s="572"/>
      <c r="G479" s="572"/>
      <c r="H479" s="572"/>
      <c r="I479" s="573"/>
      <c r="J479" s="573"/>
    </row>
    <row r="480" spans="1:14" s="574" customFormat="1">
      <c r="A480" s="575"/>
      <c r="B480" s="572"/>
      <c r="C480" s="572"/>
      <c r="D480" s="572"/>
      <c r="E480" s="572"/>
      <c r="F480" s="572"/>
      <c r="G480" s="572"/>
      <c r="H480" s="572"/>
      <c r="I480" s="573"/>
      <c r="J480" s="573"/>
    </row>
    <row r="481" spans="1:10" s="574" customFormat="1">
      <c r="A481" s="575" t="s">
        <v>1767</v>
      </c>
      <c r="B481" s="580" t="s">
        <v>1768</v>
      </c>
      <c r="C481" s="572"/>
      <c r="D481" s="572"/>
      <c r="E481" s="572"/>
      <c r="F481" s="572"/>
      <c r="G481" s="572"/>
      <c r="H481" s="572"/>
      <c r="I481" s="573"/>
      <c r="J481" s="573"/>
    </row>
    <row r="482" spans="1:10" s="574" customFormat="1">
      <c r="A482" s="575"/>
      <c r="B482" s="572"/>
      <c r="C482" s="572"/>
      <c r="D482" s="572"/>
      <c r="E482" s="572"/>
      <c r="F482" s="572"/>
      <c r="G482" s="572"/>
      <c r="H482" s="572"/>
      <c r="I482" s="573"/>
      <c r="J482" s="573"/>
    </row>
    <row r="483" spans="1:10" s="574" customFormat="1">
      <c r="A483" s="575"/>
      <c r="B483" s="572" t="s">
        <v>2031</v>
      </c>
      <c r="C483" s="572"/>
      <c r="D483" s="572"/>
      <c r="E483" s="572"/>
      <c r="F483" s="572"/>
      <c r="G483" s="572"/>
      <c r="H483" s="572"/>
      <c r="I483" s="573"/>
      <c r="J483" s="573"/>
    </row>
    <row r="484" spans="1:10" s="574" customFormat="1">
      <c r="A484" s="575"/>
      <c r="B484" s="585" t="s">
        <v>2032</v>
      </c>
      <c r="C484" s="572"/>
      <c r="D484" s="572"/>
      <c r="E484" s="572"/>
      <c r="F484" s="572"/>
      <c r="G484" s="572"/>
      <c r="H484" s="572"/>
      <c r="I484" s="573"/>
      <c r="J484" s="573"/>
    </row>
    <row r="485" spans="1:10" s="574" customFormat="1">
      <c r="A485" s="575"/>
      <c r="B485" s="585" t="s">
        <v>2033</v>
      </c>
      <c r="C485" s="572"/>
      <c r="D485" s="572"/>
      <c r="E485" s="572"/>
      <c r="F485" s="572"/>
      <c r="G485" s="572"/>
      <c r="H485" s="572"/>
      <c r="I485" s="573"/>
      <c r="J485" s="573"/>
    </row>
    <row r="486" spans="1:10" s="574" customFormat="1">
      <c r="A486" s="575"/>
      <c r="B486" s="585" t="s">
        <v>2034</v>
      </c>
      <c r="C486" s="572"/>
      <c r="D486" s="572"/>
      <c r="E486" s="572"/>
      <c r="F486" s="572"/>
      <c r="G486" s="572"/>
      <c r="H486" s="572"/>
      <c r="I486" s="573"/>
      <c r="J486" s="573"/>
    </row>
    <row r="487" spans="1:10" s="574" customFormat="1">
      <c r="A487" s="575"/>
      <c r="B487" s="572"/>
      <c r="C487" s="572"/>
      <c r="D487" s="572"/>
      <c r="E487" s="572"/>
      <c r="F487" s="572"/>
      <c r="G487" s="572"/>
      <c r="H487" s="572"/>
      <c r="I487" s="573"/>
      <c r="J487" s="573"/>
    </row>
    <row r="488" spans="1:10" s="574" customFormat="1">
      <c r="A488" s="575"/>
      <c r="B488" s="572" t="s">
        <v>2035</v>
      </c>
      <c r="C488" s="572"/>
      <c r="D488" s="572"/>
      <c r="E488" s="572"/>
      <c r="F488" s="572"/>
      <c r="G488" s="572"/>
      <c r="H488" s="572"/>
      <c r="I488" s="573"/>
      <c r="J488" s="573"/>
    </row>
    <row r="489" spans="1:10" s="574" customFormat="1">
      <c r="A489" s="575"/>
      <c r="B489" s="572" t="s">
        <v>2036</v>
      </c>
      <c r="C489" s="572"/>
      <c r="D489" s="572"/>
      <c r="E489" s="572"/>
      <c r="F489" s="572"/>
      <c r="G489" s="572"/>
      <c r="H489" s="572"/>
      <c r="I489" s="573"/>
      <c r="J489" s="573"/>
    </row>
    <row r="490" spans="1:10" s="574" customFormat="1">
      <c r="A490" s="575"/>
      <c r="B490" s="572" t="s">
        <v>2037</v>
      </c>
      <c r="C490" s="572"/>
      <c r="D490" s="572"/>
      <c r="E490" s="572"/>
      <c r="F490" s="572"/>
      <c r="G490" s="572"/>
      <c r="H490" s="572"/>
      <c r="I490" s="573"/>
      <c r="J490" s="573"/>
    </row>
    <row r="491" spans="1:10" s="574" customFormat="1">
      <c r="A491" s="575"/>
      <c r="B491" s="572" t="s">
        <v>2038</v>
      </c>
      <c r="C491" s="572"/>
      <c r="D491" s="572"/>
      <c r="E491" s="572"/>
      <c r="F491" s="572"/>
      <c r="G491" s="572"/>
      <c r="H491" s="572"/>
      <c r="I491" s="573"/>
      <c r="J491" s="573"/>
    </row>
    <row r="492" spans="1:10" s="574" customFormat="1">
      <c r="A492" s="575"/>
      <c r="B492" s="572"/>
      <c r="C492" s="572"/>
      <c r="D492" s="572"/>
      <c r="E492" s="572"/>
      <c r="F492" s="572"/>
      <c r="G492" s="572"/>
      <c r="H492" s="572"/>
      <c r="I492" s="573"/>
      <c r="J492" s="573"/>
    </row>
    <row r="493" spans="1:10" s="574" customFormat="1">
      <c r="A493" s="575"/>
      <c r="B493" s="572" t="s">
        <v>2039</v>
      </c>
      <c r="C493" s="572"/>
      <c r="D493" s="572"/>
      <c r="E493" s="572"/>
      <c r="F493" s="572"/>
      <c r="G493" s="572"/>
      <c r="H493" s="572"/>
      <c r="I493" s="573"/>
      <c r="J493" s="573"/>
    </row>
    <row r="494" spans="1:10" s="574" customFormat="1">
      <c r="A494" s="575"/>
      <c r="B494" s="583" t="s">
        <v>2040</v>
      </c>
      <c r="C494" s="572"/>
      <c r="D494" s="572"/>
      <c r="E494" s="572"/>
      <c r="F494" s="572"/>
      <c r="G494" s="572"/>
      <c r="H494" s="572"/>
      <c r="I494" s="573"/>
      <c r="J494" s="573"/>
    </row>
    <row r="495" spans="1:10" s="574" customFormat="1">
      <c r="A495" s="575"/>
      <c r="B495" s="583"/>
      <c r="C495" s="572"/>
      <c r="D495" s="572"/>
      <c r="E495" s="572"/>
      <c r="F495" s="572"/>
      <c r="G495" s="572"/>
      <c r="H495" s="572"/>
      <c r="I495" s="573"/>
      <c r="J495" s="573"/>
    </row>
    <row r="496" spans="1:10" s="574" customFormat="1">
      <c r="A496" s="575">
        <v>3</v>
      </c>
      <c r="B496" s="580" t="s">
        <v>2041</v>
      </c>
      <c r="C496" s="572"/>
      <c r="D496" s="572"/>
      <c r="E496" s="572"/>
      <c r="F496" s="572"/>
      <c r="G496" s="572"/>
      <c r="H496" s="572"/>
      <c r="I496" s="573"/>
      <c r="J496" s="573"/>
    </row>
    <row r="497" spans="1:10" s="574" customFormat="1">
      <c r="A497" s="575"/>
      <c r="B497" s="572"/>
      <c r="C497" s="572"/>
      <c r="D497" s="572"/>
      <c r="E497" s="572"/>
      <c r="F497" s="572"/>
      <c r="G497" s="572"/>
      <c r="H497" s="572"/>
      <c r="I497" s="573"/>
      <c r="J497" s="573"/>
    </row>
    <row r="498" spans="1:10" s="574" customFormat="1">
      <c r="A498" s="575"/>
      <c r="B498" s="582" t="s">
        <v>2042</v>
      </c>
      <c r="C498" s="572"/>
      <c r="D498" s="572"/>
      <c r="E498" s="572"/>
      <c r="F498" s="572"/>
      <c r="G498" s="572"/>
      <c r="H498" s="572"/>
      <c r="I498" s="573"/>
      <c r="J498" s="573"/>
    </row>
    <row r="499" spans="1:10" s="574" customFormat="1">
      <c r="A499" s="575"/>
      <c r="B499" s="583" t="s">
        <v>2043</v>
      </c>
      <c r="C499" s="572"/>
      <c r="D499" s="572"/>
      <c r="E499" s="572"/>
      <c r="F499" s="572"/>
      <c r="G499" s="572"/>
      <c r="H499" s="572"/>
      <c r="I499" s="573"/>
      <c r="J499" s="573"/>
    </row>
    <row r="500" spans="1:10" s="574" customFormat="1">
      <c r="A500" s="575"/>
      <c r="B500" s="572" t="s">
        <v>2044</v>
      </c>
      <c r="C500" s="572"/>
      <c r="D500" s="572"/>
      <c r="E500" s="572"/>
      <c r="F500" s="572"/>
      <c r="G500" s="572"/>
      <c r="H500" s="572"/>
      <c r="I500" s="573"/>
      <c r="J500" s="573"/>
    </row>
    <row r="501" spans="1:10" s="574" customFormat="1">
      <c r="A501" s="575"/>
      <c r="B501" s="572" t="s">
        <v>2045</v>
      </c>
      <c r="C501" s="572"/>
      <c r="D501" s="572"/>
      <c r="E501" s="572"/>
      <c r="F501" s="572"/>
      <c r="G501" s="572"/>
      <c r="H501" s="572"/>
      <c r="I501" s="573"/>
      <c r="J501" s="573"/>
    </row>
    <row r="502" spans="1:10" s="574" customFormat="1">
      <c r="A502" s="575"/>
      <c r="B502" s="572" t="s">
        <v>2046</v>
      </c>
      <c r="C502" s="572"/>
      <c r="D502" s="572"/>
      <c r="E502" s="572"/>
      <c r="F502" s="572"/>
      <c r="G502" s="572"/>
      <c r="H502" s="572"/>
      <c r="I502" s="573"/>
      <c r="J502" s="573"/>
    </row>
    <row r="503" spans="1:10" s="574" customFormat="1">
      <c r="A503" s="575"/>
      <c r="B503" s="572"/>
      <c r="C503" s="572"/>
      <c r="D503" s="572"/>
      <c r="E503" s="572"/>
      <c r="F503" s="572"/>
      <c r="G503" s="572"/>
      <c r="H503" s="572"/>
      <c r="I503" s="573"/>
      <c r="J503" s="573"/>
    </row>
    <row r="504" spans="1:10" s="574" customFormat="1">
      <c r="A504" s="575"/>
      <c r="B504" s="582" t="s">
        <v>2047</v>
      </c>
      <c r="C504" s="572"/>
      <c r="D504" s="572"/>
      <c r="E504" s="572"/>
      <c r="F504" s="572"/>
      <c r="G504" s="572"/>
      <c r="H504" s="572"/>
      <c r="I504" s="573"/>
      <c r="J504" s="573"/>
    </row>
    <row r="505" spans="1:10" s="574" customFormat="1">
      <c r="A505" s="575"/>
      <c r="B505" s="572" t="s">
        <v>2048</v>
      </c>
      <c r="C505" s="572"/>
      <c r="D505" s="572"/>
      <c r="E505" s="572"/>
      <c r="F505" s="572"/>
      <c r="G505" s="572"/>
      <c r="H505" s="572"/>
      <c r="I505" s="573"/>
      <c r="J505" s="573"/>
    </row>
    <row r="506" spans="1:10" s="574" customFormat="1">
      <c r="A506" s="575"/>
      <c r="B506" s="572" t="s">
        <v>2049</v>
      </c>
      <c r="C506" s="572"/>
      <c r="D506" s="572"/>
      <c r="E506" s="572"/>
      <c r="F506" s="572"/>
      <c r="G506" s="572"/>
      <c r="H506" s="572"/>
      <c r="I506" s="573"/>
      <c r="J506" s="573"/>
    </row>
    <row r="507" spans="1:10" s="574" customFormat="1">
      <c r="A507" s="575"/>
      <c r="B507" s="572" t="s">
        <v>2050</v>
      </c>
      <c r="C507" s="572"/>
      <c r="D507" s="572"/>
      <c r="E507" s="572"/>
      <c r="F507" s="572"/>
      <c r="G507" s="572"/>
      <c r="H507" s="572"/>
      <c r="I507" s="573"/>
      <c r="J507" s="573"/>
    </row>
    <row r="508" spans="1:10" s="574" customFormat="1">
      <c r="A508" s="575"/>
      <c r="B508" s="572" t="s">
        <v>2051</v>
      </c>
      <c r="C508" s="572"/>
      <c r="D508" s="572"/>
      <c r="E508" s="572"/>
      <c r="F508" s="572"/>
      <c r="G508" s="572"/>
      <c r="H508" s="572"/>
      <c r="I508" s="573"/>
      <c r="J508" s="573"/>
    </row>
    <row r="509" spans="1:10" s="574" customFormat="1">
      <c r="A509" s="575"/>
      <c r="B509" s="572"/>
      <c r="C509" s="572"/>
      <c r="D509" s="572"/>
      <c r="E509" s="572"/>
      <c r="F509" s="572"/>
      <c r="G509" s="572"/>
      <c r="H509" s="572"/>
      <c r="I509" s="573"/>
      <c r="J509" s="573"/>
    </row>
    <row r="510" spans="1:10" s="574" customFormat="1">
      <c r="A510" s="575" t="s">
        <v>1837</v>
      </c>
      <c r="B510" s="580" t="s">
        <v>1838</v>
      </c>
      <c r="C510" s="572"/>
      <c r="D510" s="572"/>
      <c r="E510" s="572"/>
      <c r="F510" s="572"/>
      <c r="G510" s="572"/>
      <c r="H510" s="572"/>
      <c r="I510" s="573"/>
      <c r="J510" s="573"/>
    </row>
    <row r="511" spans="1:10" s="574" customFormat="1">
      <c r="A511" s="575"/>
      <c r="B511" s="572"/>
      <c r="C511" s="572"/>
      <c r="D511" s="572"/>
      <c r="E511" s="572"/>
      <c r="F511" s="572"/>
      <c r="G511" s="572"/>
      <c r="H511" s="572"/>
      <c r="I511" s="573"/>
      <c r="J511" s="573"/>
    </row>
    <row r="512" spans="1:10" s="574" customFormat="1">
      <c r="A512" s="575"/>
      <c r="B512" s="582" t="s">
        <v>1781</v>
      </c>
      <c r="C512" s="572"/>
      <c r="D512" s="572"/>
      <c r="E512" s="572"/>
      <c r="F512" s="572"/>
      <c r="G512" s="572"/>
      <c r="H512" s="572"/>
      <c r="I512" s="573"/>
      <c r="J512" s="573"/>
    </row>
    <row r="513" spans="1:10" s="574" customFormat="1">
      <c r="A513" s="575"/>
      <c r="B513" s="583" t="s">
        <v>2052</v>
      </c>
      <c r="C513" s="572"/>
      <c r="D513" s="572"/>
      <c r="E513" s="572"/>
      <c r="F513" s="572"/>
      <c r="G513" s="572"/>
      <c r="H513" s="572"/>
      <c r="I513" s="573"/>
      <c r="J513" s="573"/>
    </row>
    <row r="514" spans="1:10" s="574" customFormat="1">
      <c r="A514" s="575"/>
      <c r="B514" s="572"/>
      <c r="C514" s="572"/>
      <c r="D514" s="572"/>
      <c r="E514" s="572"/>
      <c r="F514" s="572"/>
      <c r="G514" s="572"/>
      <c r="H514" s="572"/>
      <c r="I514" s="573"/>
      <c r="J514" s="573"/>
    </row>
    <row r="515" spans="1:10" s="574" customFormat="1">
      <c r="A515" s="575"/>
      <c r="B515" s="582" t="s">
        <v>1846</v>
      </c>
      <c r="C515" s="572"/>
      <c r="D515" s="572"/>
      <c r="E515" s="572"/>
      <c r="F515" s="572"/>
      <c r="G515" s="572"/>
      <c r="H515" s="572"/>
      <c r="I515" s="573"/>
      <c r="J515" s="573"/>
    </row>
    <row r="516" spans="1:10" s="574" customFormat="1">
      <c r="A516" s="575"/>
      <c r="B516" s="572" t="s">
        <v>2053</v>
      </c>
      <c r="C516" s="572"/>
      <c r="D516" s="572"/>
      <c r="E516" s="572"/>
      <c r="F516" s="572"/>
      <c r="G516" s="572"/>
      <c r="H516" s="572"/>
      <c r="I516" s="573"/>
      <c r="J516" s="573"/>
    </row>
    <row r="517" spans="1:10" s="574" customFormat="1">
      <c r="A517" s="575"/>
      <c r="B517" s="572"/>
      <c r="C517" s="572"/>
      <c r="D517" s="572"/>
      <c r="E517" s="572"/>
      <c r="F517" s="572"/>
      <c r="G517" s="572"/>
      <c r="H517" s="572"/>
      <c r="I517" s="573"/>
      <c r="J517" s="573"/>
    </row>
    <row r="518" spans="1:10" s="574" customFormat="1">
      <c r="A518" s="575" t="s">
        <v>1851</v>
      </c>
      <c r="B518" s="580" t="s">
        <v>1852</v>
      </c>
      <c r="C518" s="572"/>
      <c r="D518" s="572"/>
      <c r="E518" s="572"/>
      <c r="F518" s="572"/>
      <c r="G518" s="572"/>
      <c r="H518" s="572"/>
      <c r="I518" s="573"/>
      <c r="J518" s="573"/>
    </row>
    <row r="519" spans="1:10" s="574" customFormat="1">
      <c r="A519" s="575"/>
      <c r="B519" s="572" t="s">
        <v>2054</v>
      </c>
      <c r="C519" s="572"/>
      <c r="D519" s="572"/>
      <c r="E519" s="572"/>
      <c r="F519" s="572"/>
      <c r="G519" s="572"/>
      <c r="H519" s="572"/>
      <c r="I519" s="573"/>
      <c r="J519" s="573"/>
    </row>
    <row r="520" spans="1:10" s="574" customFormat="1">
      <c r="A520" s="575"/>
      <c r="B520" s="572"/>
      <c r="C520" s="572"/>
      <c r="D520" s="572"/>
      <c r="E520" s="572"/>
      <c r="F520" s="572"/>
      <c r="G520" s="572"/>
      <c r="H520" s="572"/>
      <c r="I520" s="573"/>
      <c r="J520" s="573"/>
    </row>
    <row r="521" spans="1:10" s="574" customFormat="1">
      <c r="A521" s="578"/>
      <c r="B521" s="571" t="s">
        <v>2055</v>
      </c>
      <c r="C521" s="588"/>
      <c r="D521" s="588"/>
      <c r="E521" s="588"/>
      <c r="F521" s="588"/>
      <c r="G521" s="588"/>
      <c r="H521" s="572"/>
      <c r="I521" s="573"/>
      <c r="J521" s="573"/>
    </row>
    <row r="522" spans="1:10" s="574" customFormat="1">
      <c r="A522" s="575"/>
      <c r="B522" s="572"/>
      <c r="C522" s="572"/>
      <c r="D522" s="572"/>
      <c r="E522" s="572"/>
      <c r="F522" s="572"/>
      <c r="G522" s="572"/>
      <c r="H522" s="572"/>
      <c r="I522" s="573"/>
      <c r="J522" s="573"/>
    </row>
    <row r="523" spans="1:10" s="574" customFormat="1">
      <c r="A523" s="575">
        <v>4</v>
      </c>
      <c r="B523" s="572" t="s">
        <v>2056</v>
      </c>
      <c r="C523" s="572"/>
      <c r="D523" s="572"/>
      <c r="E523" s="572"/>
      <c r="F523" s="572"/>
      <c r="G523" s="572"/>
      <c r="H523" s="572"/>
      <c r="I523" s="573"/>
      <c r="J523" s="573"/>
    </row>
    <row r="524" spans="1:10" s="574" customFormat="1">
      <c r="A524" s="575"/>
      <c r="B524" s="572"/>
      <c r="C524" s="572"/>
      <c r="D524" s="572"/>
      <c r="E524" s="572"/>
      <c r="F524" s="572"/>
      <c r="G524" s="572"/>
      <c r="H524" s="572"/>
      <c r="I524" s="573"/>
      <c r="J524" s="573"/>
    </row>
    <row r="525" spans="1:10" s="574" customFormat="1">
      <c r="A525" s="575"/>
      <c r="B525" s="572" t="s">
        <v>2057</v>
      </c>
      <c r="C525" s="572"/>
      <c r="D525" s="572"/>
      <c r="E525" s="572"/>
      <c r="F525" s="572"/>
      <c r="G525" s="572"/>
      <c r="H525" s="572"/>
      <c r="I525" s="573"/>
      <c r="J525" s="573"/>
    </row>
    <row r="526" spans="1:10" s="574" customFormat="1">
      <c r="A526" s="575"/>
      <c r="B526" s="572" t="s">
        <v>2058</v>
      </c>
      <c r="C526" s="572"/>
      <c r="D526" s="572"/>
      <c r="E526" s="572"/>
      <c r="F526" s="572"/>
      <c r="G526" s="572"/>
      <c r="H526" s="572"/>
      <c r="I526" s="573"/>
      <c r="J526" s="573"/>
    </row>
    <row r="527" spans="1:10" s="574" customFormat="1">
      <c r="A527" s="575"/>
      <c r="B527" s="572"/>
      <c r="C527" s="572"/>
      <c r="D527" s="572"/>
      <c r="E527" s="572"/>
      <c r="F527" s="572"/>
      <c r="G527" s="572"/>
      <c r="H527" s="572"/>
      <c r="I527" s="573"/>
      <c r="J527" s="573"/>
    </row>
    <row r="528" spans="1:10" s="574" customFormat="1">
      <c r="A528" s="575" t="s">
        <v>2059</v>
      </c>
      <c r="B528" s="580" t="s">
        <v>2060</v>
      </c>
      <c r="C528" s="572"/>
      <c r="D528" s="572"/>
      <c r="E528" s="572"/>
      <c r="F528" s="572"/>
      <c r="G528" s="572"/>
      <c r="H528" s="572"/>
      <c r="I528" s="573"/>
      <c r="J528" s="573"/>
    </row>
    <row r="529" spans="1:10" s="574" customFormat="1">
      <c r="A529" s="575"/>
      <c r="B529" s="572" t="s">
        <v>2061</v>
      </c>
      <c r="C529" s="572"/>
      <c r="D529" s="572"/>
      <c r="E529" s="572"/>
      <c r="F529" s="572"/>
      <c r="G529" s="572"/>
      <c r="H529" s="572"/>
      <c r="I529" s="573"/>
      <c r="J529" s="573"/>
    </row>
    <row r="530" spans="1:10" s="574" customFormat="1">
      <c r="A530" s="575"/>
      <c r="B530" s="572" t="s">
        <v>2062</v>
      </c>
      <c r="C530" s="572"/>
      <c r="D530" s="572"/>
      <c r="E530" s="572"/>
      <c r="F530" s="572"/>
      <c r="G530" s="572"/>
      <c r="H530" s="572"/>
      <c r="I530" s="573"/>
      <c r="J530" s="573"/>
    </row>
    <row r="531" spans="1:10" s="574" customFormat="1">
      <c r="A531" s="575"/>
      <c r="B531" s="572" t="s">
        <v>2063</v>
      </c>
      <c r="C531" s="572"/>
      <c r="D531" s="572"/>
      <c r="E531" s="572"/>
      <c r="F531" s="572"/>
      <c r="G531" s="572"/>
      <c r="H531" s="572"/>
      <c r="I531" s="573"/>
      <c r="J531" s="573"/>
    </row>
    <row r="532" spans="1:10" s="574" customFormat="1">
      <c r="A532" s="575"/>
      <c r="B532" s="572"/>
      <c r="C532" s="572"/>
      <c r="D532" s="572"/>
      <c r="E532" s="572"/>
      <c r="F532" s="572"/>
      <c r="G532" s="572"/>
      <c r="H532" s="572"/>
      <c r="I532" s="573"/>
      <c r="J532" s="573"/>
    </row>
    <row r="533" spans="1:10" s="574" customFormat="1">
      <c r="A533" s="575" t="s">
        <v>1898</v>
      </c>
      <c r="B533" s="580" t="s">
        <v>2064</v>
      </c>
      <c r="C533" s="572"/>
      <c r="D533" s="572"/>
      <c r="E533" s="572"/>
      <c r="F533" s="572"/>
      <c r="G533" s="572"/>
      <c r="H533" s="572"/>
      <c r="I533" s="573"/>
      <c r="J533" s="573"/>
    </row>
    <row r="534" spans="1:10" s="574" customFormat="1">
      <c r="A534" s="575"/>
      <c r="B534" s="572" t="s">
        <v>2065</v>
      </c>
      <c r="C534" s="572"/>
      <c r="D534" s="572"/>
      <c r="E534" s="572"/>
      <c r="F534" s="572"/>
      <c r="G534" s="572"/>
      <c r="H534" s="572"/>
      <c r="I534" s="573"/>
      <c r="J534" s="573"/>
    </row>
    <row r="535" spans="1:10" s="574" customFormat="1">
      <c r="A535" s="575"/>
      <c r="B535" s="572" t="s">
        <v>2066</v>
      </c>
      <c r="C535" s="572"/>
      <c r="D535" s="572"/>
      <c r="E535" s="572"/>
      <c r="F535" s="572"/>
      <c r="G535" s="572"/>
      <c r="H535" s="572"/>
      <c r="I535" s="573"/>
      <c r="J535" s="573"/>
    </row>
    <row r="536" spans="1:10" s="574" customFormat="1">
      <c r="A536" s="575"/>
      <c r="B536" s="572"/>
      <c r="C536" s="572"/>
      <c r="D536" s="572"/>
      <c r="E536" s="572"/>
      <c r="F536" s="572"/>
      <c r="G536" s="572"/>
      <c r="H536" s="572"/>
      <c r="I536" s="573"/>
      <c r="J536" s="573"/>
    </row>
    <row r="537" spans="1:10" s="574" customFormat="1">
      <c r="A537" s="575" t="s">
        <v>1916</v>
      </c>
      <c r="B537" s="580" t="s">
        <v>2067</v>
      </c>
      <c r="C537" s="572"/>
      <c r="D537" s="572"/>
      <c r="E537" s="572"/>
      <c r="F537" s="572"/>
      <c r="G537" s="572"/>
      <c r="H537" s="572"/>
      <c r="I537" s="573"/>
      <c r="J537" s="573"/>
    </row>
    <row r="538" spans="1:10" s="574" customFormat="1">
      <c r="A538" s="575"/>
      <c r="B538" s="572" t="s">
        <v>2068</v>
      </c>
      <c r="C538" s="572"/>
      <c r="D538" s="572"/>
      <c r="E538" s="572"/>
      <c r="F538" s="572"/>
      <c r="G538" s="572"/>
      <c r="H538" s="572"/>
      <c r="I538" s="573"/>
      <c r="J538" s="573"/>
    </row>
    <row r="539" spans="1:10" s="574" customFormat="1">
      <c r="A539" s="575"/>
      <c r="B539" s="572" t="s">
        <v>2069</v>
      </c>
      <c r="C539" s="572"/>
      <c r="D539" s="572"/>
      <c r="E539" s="572"/>
      <c r="F539" s="572"/>
      <c r="G539" s="572"/>
      <c r="H539" s="572"/>
      <c r="I539" s="573"/>
      <c r="J539" s="573"/>
    </row>
    <row r="540" spans="1:10" s="574" customFormat="1">
      <c r="A540" s="575"/>
      <c r="B540" s="572" t="s">
        <v>2070</v>
      </c>
      <c r="C540" s="572"/>
      <c r="D540" s="572"/>
      <c r="E540" s="572"/>
      <c r="F540" s="572"/>
      <c r="G540" s="572"/>
      <c r="H540" s="572"/>
      <c r="I540" s="573"/>
      <c r="J540" s="573"/>
    </row>
    <row r="541" spans="1:10" s="574" customFormat="1">
      <c r="A541" s="575"/>
      <c r="B541" s="572"/>
      <c r="C541" s="572"/>
      <c r="D541" s="572"/>
      <c r="E541" s="572"/>
      <c r="F541" s="572"/>
      <c r="G541" s="572"/>
      <c r="H541" s="572"/>
      <c r="I541" s="573"/>
      <c r="J541" s="573"/>
    </row>
    <row r="542" spans="1:10" s="574" customFormat="1">
      <c r="A542" s="575" t="s">
        <v>1919</v>
      </c>
      <c r="B542" s="580" t="s">
        <v>2071</v>
      </c>
      <c r="C542" s="572"/>
      <c r="D542" s="572"/>
      <c r="E542" s="572"/>
      <c r="F542" s="572"/>
      <c r="G542" s="572"/>
      <c r="H542" s="572"/>
      <c r="I542" s="573"/>
      <c r="J542" s="573"/>
    </row>
    <row r="543" spans="1:10" s="574" customFormat="1">
      <c r="A543" s="575"/>
      <c r="B543" s="572" t="s">
        <v>2072</v>
      </c>
      <c r="C543" s="572"/>
      <c r="D543" s="572"/>
      <c r="E543" s="572"/>
      <c r="F543" s="572"/>
      <c r="G543" s="572"/>
      <c r="H543" s="572"/>
      <c r="I543" s="573"/>
      <c r="J543" s="573"/>
    </row>
    <row r="544" spans="1:10" s="574" customFormat="1">
      <c r="A544" s="575"/>
      <c r="B544" s="572"/>
      <c r="C544" s="572"/>
      <c r="D544" s="572"/>
      <c r="E544" s="572"/>
      <c r="F544" s="572"/>
      <c r="G544" s="572"/>
      <c r="H544" s="572"/>
      <c r="I544" s="573"/>
      <c r="J544" s="573"/>
    </row>
    <row r="545" spans="1:10" s="574" customFormat="1">
      <c r="A545" s="575" t="s">
        <v>1944</v>
      </c>
      <c r="B545" s="586" t="s">
        <v>2073</v>
      </c>
      <c r="C545" s="572"/>
      <c r="D545" s="572"/>
      <c r="E545" s="572"/>
      <c r="F545" s="572"/>
      <c r="G545" s="572"/>
      <c r="H545" s="572"/>
      <c r="I545" s="573"/>
      <c r="J545" s="573"/>
    </row>
    <row r="546" spans="1:10" s="574" customFormat="1">
      <c r="A546" s="575"/>
      <c r="B546" s="586"/>
      <c r="C546" s="572"/>
      <c r="D546" s="572"/>
      <c r="E546" s="572"/>
      <c r="F546" s="572"/>
      <c r="G546" s="572"/>
      <c r="H546" s="572"/>
      <c r="I546" s="573"/>
      <c r="J546" s="573"/>
    </row>
    <row r="547" spans="1:10" s="574" customFormat="1">
      <c r="A547" s="575"/>
      <c r="B547" s="582" t="s">
        <v>2074</v>
      </c>
      <c r="C547" s="572"/>
      <c r="D547" s="572"/>
      <c r="E547" s="572"/>
      <c r="F547" s="572"/>
      <c r="G547" s="572"/>
      <c r="H547" s="572"/>
      <c r="I547" s="573"/>
      <c r="J547" s="573"/>
    </row>
    <row r="548" spans="1:10" s="574" customFormat="1">
      <c r="A548" s="575"/>
      <c r="B548" s="572" t="s">
        <v>2075</v>
      </c>
      <c r="C548" s="572"/>
      <c r="D548" s="572"/>
      <c r="E548" s="572"/>
      <c r="F548" s="572"/>
      <c r="G548" s="572"/>
      <c r="H548" s="572"/>
      <c r="I548" s="573"/>
      <c r="J548" s="573"/>
    </row>
    <row r="549" spans="1:10" s="574" customFormat="1">
      <c r="A549" s="575"/>
      <c r="B549" s="572"/>
      <c r="C549" s="572"/>
      <c r="D549" s="572"/>
      <c r="E549" s="572"/>
      <c r="F549" s="572"/>
      <c r="G549" s="572"/>
      <c r="H549" s="572"/>
      <c r="I549" s="573"/>
      <c r="J549" s="573"/>
    </row>
    <row r="550" spans="1:10" s="574" customFormat="1">
      <c r="A550" s="575"/>
      <c r="B550" s="587" t="s">
        <v>2076</v>
      </c>
      <c r="C550" s="572"/>
      <c r="D550" s="572"/>
      <c r="E550" s="572"/>
      <c r="F550" s="572"/>
      <c r="G550" s="572"/>
      <c r="H550" s="572"/>
      <c r="I550" s="573"/>
      <c r="J550" s="573"/>
    </row>
    <row r="551" spans="1:10" s="574" customFormat="1">
      <c r="A551" s="575"/>
      <c r="B551" s="572" t="s">
        <v>2077</v>
      </c>
      <c r="C551" s="572"/>
      <c r="D551" s="572"/>
      <c r="E551" s="572"/>
      <c r="F551" s="572"/>
      <c r="G551" s="572"/>
      <c r="H551" s="572"/>
      <c r="I551" s="573"/>
      <c r="J551" s="573"/>
    </row>
    <row r="552" spans="1:10" s="574" customFormat="1">
      <c r="A552" s="575"/>
      <c r="B552" s="572"/>
      <c r="C552" s="572"/>
      <c r="D552" s="572"/>
      <c r="E552" s="572"/>
      <c r="F552" s="572"/>
      <c r="G552" s="572"/>
      <c r="H552" s="572"/>
      <c r="I552" s="573"/>
      <c r="J552" s="573"/>
    </row>
    <row r="553" spans="1:10" s="574" customFormat="1">
      <c r="A553" s="578"/>
      <c r="B553" s="571" t="s">
        <v>2078</v>
      </c>
      <c r="C553" s="588"/>
      <c r="D553" s="588"/>
      <c r="E553" s="588"/>
      <c r="F553" s="588"/>
      <c r="G553" s="588"/>
      <c r="H553" s="572"/>
      <c r="I553" s="573"/>
      <c r="J553" s="573"/>
    </row>
    <row r="554" spans="1:10" s="574" customFormat="1">
      <c r="A554" s="575"/>
      <c r="B554" s="572"/>
      <c r="C554" s="572"/>
      <c r="D554" s="572"/>
      <c r="E554" s="572"/>
      <c r="F554" s="572"/>
      <c r="G554" s="572"/>
      <c r="H554" s="572"/>
      <c r="I554" s="573"/>
      <c r="J554" s="573"/>
    </row>
    <row r="555" spans="1:10" s="574" customFormat="1">
      <c r="A555" s="575">
        <v>5</v>
      </c>
      <c r="B555" s="572" t="s">
        <v>2079</v>
      </c>
      <c r="C555" s="572"/>
      <c r="D555" s="572"/>
      <c r="E555" s="572"/>
      <c r="F555" s="572"/>
      <c r="G555" s="572"/>
      <c r="H555" s="572"/>
      <c r="I555" s="573"/>
      <c r="J555" s="573"/>
    </row>
    <row r="556" spans="1:10" s="574" customFormat="1">
      <c r="A556" s="575"/>
      <c r="B556" s="572"/>
      <c r="C556" s="572"/>
      <c r="D556" s="572"/>
      <c r="E556" s="572"/>
      <c r="F556" s="572"/>
      <c r="G556" s="572"/>
      <c r="H556" s="572"/>
      <c r="I556" s="573"/>
      <c r="J556" s="573"/>
    </row>
    <row r="557" spans="1:10" s="574" customFormat="1">
      <c r="A557" s="578"/>
      <c r="B557" s="571" t="s">
        <v>2080</v>
      </c>
      <c r="C557" s="588"/>
      <c r="D557" s="588"/>
      <c r="E557" s="588"/>
      <c r="F557" s="588"/>
      <c r="G557" s="588"/>
      <c r="H557" s="572"/>
      <c r="I557" s="573"/>
      <c r="J557" s="573"/>
    </row>
    <row r="558" spans="1:10" s="574" customFormat="1">
      <c r="A558" s="575"/>
      <c r="B558" s="572"/>
      <c r="C558" s="572"/>
      <c r="D558" s="572"/>
      <c r="E558" s="572"/>
      <c r="F558" s="572"/>
      <c r="G558" s="572"/>
      <c r="H558" s="572"/>
      <c r="I558" s="573"/>
      <c r="J558" s="573"/>
    </row>
    <row r="559" spans="1:10" s="574" customFormat="1">
      <c r="A559" s="575" t="s">
        <v>1990</v>
      </c>
      <c r="B559" s="572" t="s">
        <v>2081</v>
      </c>
      <c r="C559" s="572"/>
      <c r="D559" s="572"/>
      <c r="E559" s="572"/>
      <c r="F559" s="572"/>
      <c r="G559" s="572"/>
      <c r="H559" s="572"/>
      <c r="I559" s="573"/>
      <c r="J559" s="573"/>
    </row>
    <row r="560" spans="1:10" s="574" customFormat="1">
      <c r="A560" s="575"/>
      <c r="B560" s="572"/>
      <c r="C560" s="572"/>
      <c r="D560" s="572"/>
      <c r="E560" s="572"/>
      <c r="F560" s="572"/>
      <c r="G560" s="572"/>
      <c r="H560" s="572"/>
      <c r="I560" s="573"/>
      <c r="J560" s="573"/>
    </row>
    <row r="561" spans="1:10" s="574" customFormat="1">
      <c r="A561" s="575" t="s">
        <v>2001</v>
      </c>
      <c r="B561" s="572" t="s">
        <v>2081</v>
      </c>
      <c r="C561" s="572"/>
      <c r="D561" s="572"/>
      <c r="E561" s="572"/>
      <c r="F561" s="572"/>
      <c r="G561" s="572"/>
      <c r="H561" s="572"/>
      <c r="I561" s="573"/>
      <c r="J561" s="573"/>
    </row>
    <row r="562" spans="1:10" s="574" customFormat="1">
      <c r="A562" s="575"/>
      <c r="B562" s="572"/>
      <c r="C562" s="572"/>
      <c r="D562" s="572"/>
      <c r="E562" s="572"/>
      <c r="F562" s="572"/>
      <c r="G562" s="572"/>
      <c r="H562" s="572"/>
      <c r="I562" s="573"/>
      <c r="J562" s="573"/>
    </row>
  </sheetData>
  <mergeCells count="28">
    <mergeCell ref="E42:G42"/>
    <mergeCell ref="E36:G36"/>
    <mergeCell ref="E37:G37"/>
    <mergeCell ref="E38:G38"/>
    <mergeCell ref="E40:G40"/>
    <mergeCell ref="E41:G41"/>
    <mergeCell ref="C149:G149"/>
    <mergeCell ref="F47:G47"/>
    <mergeCell ref="F48:G48"/>
    <mergeCell ref="F49:G49"/>
    <mergeCell ref="F50:G50"/>
    <mergeCell ref="F51:G51"/>
    <mergeCell ref="F52:G52"/>
    <mergeCell ref="F53:G53"/>
    <mergeCell ref="B99:D99"/>
    <mergeCell ref="C146:G146"/>
    <mergeCell ref="C147:G147"/>
    <mergeCell ref="C148:G148"/>
    <mergeCell ref="B267:C267"/>
    <mergeCell ref="C291:D291"/>
    <mergeCell ref="C292:D292"/>
    <mergeCell ref="C293:D293"/>
    <mergeCell ref="C150:G150"/>
    <mergeCell ref="C151:G151"/>
    <mergeCell ref="C158:G158"/>
    <mergeCell ref="E177:F177"/>
    <mergeCell ref="E178:F178"/>
    <mergeCell ref="B247:C247"/>
  </mergeCells>
  <hyperlinks>
    <hyperlink ref="E12" r:id="rId1"/>
    <hyperlink ref="E38" r:id="rId2"/>
    <hyperlink ref="E40" r:id="rId3"/>
  </hyperlinks>
  <pageMargins left="0.70866141732283472" right="0.70866141732283472" top="0.74803149606299213" bottom="0.74803149606299213" header="0.31496062992125984" footer="0.31496062992125984"/>
  <pageSetup paperSize="9" scale="40" fitToHeight="10" orientation="portrait" r:id="rId4"/>
  <rowBreaks count="5" manualBreakCount="5">
    <brk id="100" max="9" man="1"/>
    <brk id="189" max="9" man="1"/>
    <brk id="296" max="9" man="1"/>
    <brk id="391" max="9" man="1"/>
    <brk id="438" max="9" man="1"/>
  </rowBreak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43386"/>
  </sheetPr>
  <dimension ref="A1:N112"/>
  <sheetViews>
    <sheetView zoomScale="80" zoomScaleNormal="80" workbookViewId="0">
      <selection activeCell="C90" sqref="C90"/>
    </sheetView>
  </sheetViews>
  <sheetFormatPr baseColWidth="10" defaultColWidth="8.85546875" defaultRowHeight="15" outlineLevelRow="1"/>
  <cols>
    <col min="1" max="1" width="13.28515625" style="25" customWidth="1"/>
    <col min="2" max="2" width="60.5703125" style="25" bestFit="1" customWidth="1"/>
    <col min="3" max="7" width="41" style="25" customWidth="1"/>
    <col min="8" max="8" width="7.28515625" style="25" customWidth="1"/>
    <col min="9" max="9" width="92" style="25" customWidth="1"/>
    <col min="10" max="11" width="47.7109375" style="25" customWidth="1"/>
    <col min="12" max="12" width="7.28515625" style="25" customWidth="1"/>
    <col min="13" max="13" width="25.7109375" style="25" customWidth="1"/>
    <col min="14" max="14" width="25.7109375" style="23" customWidth="1"/>
    <col min="15" max="16384" width="8.85546875" style="55"/>
  </cols>
  <sheetData>
    <row r="1" spans="1:13" ht="45" customHeight="1">
      <c r="A1" s="710" t="s">
        <v>1645</v>
      </c>
      <c r="B1" s="710"/>
    </row>
    <row r="2" spans="1:13" ht="31.5">
      <c r="A2" s="148" t="s">
        <v>1644</v>
      </c>
      <c r="B2" s="148"/>
      <c r="C2" s="23"/>
      <c r="D2" s="23"/>
      <c r="E2" s="23"/>
      <c r="F2" s="156" t="s">
        <v>1676</v>
      </c>
      <c r="G2" s="58"/>
      <c r="H2" s="23"/>
      <c r="I2" s="22"/>
      <c r="J2" s="23"/>
      <c r="K2" s="23"/>
      <c r="L2" s="23"/>
      <c r="M2" s="23"/>
    </row>
    <row r="3" spans="1:13" ht="15.75" thickBot="1">
      <c r="A3" s="23"/>
      <c r="B3" s="24"/>
      <c r="C3" s="24"/>
      <c r="D3" s="23"/>
      <c r="E3" s="23"/>
      <c r="F3" s="23"/>
      <c r="G3" s="23"/>
      <c r="H3" s="23"/>
      <c r="L3" s="23"/>
      <c r="M3" s="23"/>
    </row>
    <row r="4" spans="1:13" ht="19.5" thickBot="1">
      <c r="A4" s="26"/>
      <c r="B4" s="27" t="s">
        <v>22</v>
      </c>
      <c r="C4" s="28" t="s">
        <v>163</v>
      </c>
      <c r="D4" s="26"/>
      <c r="E4" s="26"/>
      <c r="F4" s="23"/>
      <c r="G4" s="23"/>
      <c r="H4" s="23"/>
      <c r="I4" s="36" t="s">
        <v>1637</v>
      </c>
      <c r="J4" s="82" t="s">
        <v>1339</v>
      </c>
      <c r="L4" s="23"/>
      <c r="M4" s="23"/>
    </row>
    <row r="5" spans="1:13" ht="15.75" thickBot="1">
      <c r="H5" s="23"/>
      <c r="I5" s="100" t="s">
        <v>1341</v>
      </c>
      <c r="J5" s="25" t="s">
        <v>1342</v>
      </c>
      <c r="L5" s="23"/>
      <c r="M5" s="23"/>
    </row>
    <row r="6" spans="1:13" ht="18.75">
      <c r="A6" s="29"/>
      <c r="B6" s="30" t="s">
        <v>1545</v>
      </c>
      <c r="C6" s="29"/>
      <c r="E6" s="31"/>
      <c r="F6" s="31"/>
      <c r="G6" s="31"/>
      <c r="H6" s="23"/>
      <c r="I6" s="100" t="s">
        <v>1344</v>
      </c>
      <c r="J6" s="25" t="s">
        <v>1345</v>
      </c>
      <c r="L6" s="23"/>
      <c r="M6" s="23"/>
    </row>
    <row r="7" spans="1:13">
      <c r="B7" s="33" t="s">
        <v>1643</v>
      </c>
      <c r="H7" s="23"/>
      <c r="I7" s="100" t="s">
        <v>1347</v>
      </c>
      <c r="J7" s="25" t="s">
        <v>1348</v>
      </c>
      <c r="L7" s="23"/>
      <c r="M7" s="23"/>
    </row>
    <row r="8" spans="1:13">
      <c r="B8" s="33" t="s">
        <v>1558</v>
      </c>
      <c r="H8" s="23"/>
      <c r="I8" s="100" t="s">
        <v>1635</v>
      </c>
      <c r="J8" s="25" t="s">
        <v>1636</v>
      </c>
      <c r="L8" s="23"/>
      <c r="M8" s="23"/>
    </row>
    <row r="9" spans="1:13" ht="15.75" thickBot="1">
      <c r="B9" s="34" t="s">
        <v>1580</v>
      </c>
      <c r="H9" s="23"/>
      <c r="L9" s="23"/>
      <c r="M9" s="23"/>
    </row>
    <row r="10" spans="1:13">
      <c r="B10" s="35"/>
      <c r="H10" s="23"/>
      <c r="I10" s="101" t="s">
        <v>1639</v>
      </c>
      <c r="L10" s="23"/>
      <c r="M10" s="23"/>
    </row>
    <row r="11" spans="1:13">
      <c r="B11" s="35"/>
      <c r="H11" s="23"/>
      <c r="I11" s="101" t="s">
        <v>1641</v>
      </c>
      <c r="L11" s="23"/>
      <c r="M11" s="23"/>
    </row>
    <row r="12" spans="1:13" ht="37.5">
      <c r="A12" s="36" t="s">
        <v>31</v>
      </c>
      <c r="B12" s="36" t="s">
        <v>1626</v>
      </c>
      <c r="C12" s="37"/>
      <c r="D12" s="37"/>
      <c r="E12" s="37"/>
      <c r="F12" s="37"/>
      <c r="G12" s="37"/>
      <c r="H12" s="23"/>
      <c r="L12" s="23"/>
      <c r="M12" s="23"/>
    </row>
    <row r="13" spans="1:13" ht="15" customHeight="1">
      <c r="A13" s="44"/>
      <c r="B13" s="45" t="s">
        <v>1557</v>
      </c>
      <c r="C13" s="44" t="s">
        <v>1625</v>
      </c>
      <c r="D13" s="44" t="s">
        <v>1638</v>
      </c>
      <c r="E13" s="46"/>
      <c r="F13" s="47"/>
      <c r="G13" s="47"/>
      <c r="H13" s="23"/>
      <c r="L13" s="23"/>
      <c r="M13" s="23"/>
    </row>
    <row r="14" spans="1:13">
      <c r="A14" s="25" t="s">
        <v>1546</v>
      </c>
      <c r="B14" s="42" t="s">
        <v>1535</v>
      </c>
      <c r="C14" s="108" t="s">
        <v>2082</v>
      </c>
      <c r="D14" s="108" t="s">
        <v>2083</v>
      </c>
      <c r="E14" s="31"/>
      <c r="F14" s="31"/>
      <c r="G14" s="31"/>
      <c r="H14" s="23"/>
      <c r="L14" s="23"/>
      <c r="M14" s="23"/>
    </row>
    <row r="15" spans="1:13">
      <c r="A15" s="25" t="s">
        <v>1547</v>
      </c>
      <c r="B15" s="42" t="s">
        <v>431</v>
      </c>
      <c r="C15" s="25" t="s">
        <v>2082</v>
      </c>
      <c r="D15" s="25" t="s">
        <v>2083</v>
      </c>
      <c r="E15" s="31"/>
      <c r="F15" s="31"/>
      <c r="G15" s="31"/>
      <c r="H15" s="23"/>
      <c r="L15" s="23"/>
      <c r="M15" s="23"/>
    </row>
    <row r="16" spans="1:13">
      <c r="A16" s="25" t="s">
        <v>1548</v>
      </c>
      <c r="B16" s="42" t="s">
        <v>1536</v>
      </c>
      <c r="C16" s="25" t="s">
        <v>1345</v>
      </c>
      <c r="D16" s="25" t="s">
        <v>1345</v>
      </c>
      <c r="E16" s="31"/>
      <c r="F16" s="31"/>
      <c r="G16" s="31"/>
      <c r="H16" s="23"/>
      <c r="L16" s="23"/>
      <c r="M16" s="23"/>
    </row>
    <row r="17" spans="1:13">
      <c r="A17" s="25" t="s">
        <v>1549</v>
      </c>
      <c r="B17" s="42" t="s">
        <v>1537</v>
      </c>
      <c r="C17" s="25" t="s">
        <v>1345</v>
      </c>
      <c r="D17" s="25" t="s">
        <v>1345</v>
      </c>
      <c r="E17" s="31"/>
      <c r="F17" s="31"/>
      <c r="G17" s="31"/>
      <c r="H17" s="23"/>
      <c r="L17" s="23"/>
      <c r="M17" s="23"/>
    </row>
    <row r="18" spans="1:13">
      <c r="A18" s="25" t="s">
        <v>1550</v>
      </c>
      <c r="B18" s="42" t="s">
        <v>1538</v>
      </c>
      <c r="C18" s="25" t="s">
        <v>2082</v>
      </c>
      <c r="D18" s="25" t="s">
        <v>2083</v>
      </c>
      <c r="E18" s="31"/>
      <c r="F18" s="31"/>
      <c r="G18" s="31"/>
      <c r="H18" s="23"/>
      <c r="L18" s="23"/>
      <c r="M18" s="23"/>
    </row>
    <row r="19" spans="1:13">
      <c r="A19" s="25" t="s">
        <v>1551</v>
      </c>
      <c r="B19" s="42" t="s">
        <v>1539</v>
      </c>
      <c r="C19" s="25" t="s">
        <v>1345</v>
      </c>
      <c r="D19" s="25" t="s">
        <v>1345</v>
      </c>
      <c r="E19" s="31"/>
      <c r="F19" s="31"/>
      <c r="G19" s="31"/>
      <c r="H19" s="23"/>
      <c r="L19" s="23"/>
      <c r="M19" s="23"/>
    </row>
    <row r="20" spans="1:13">
      <c r="A20" s="25" t="s">
        <v>1552</v>
      </c>
      <c r="B20" s="42" t="s">
        <v>1540</v>
      </c>
      <c r="C20" s="25" t="s">
        <v>2082</v>
      </c>
      <c r="D20" s="25" t="s">
        <v>2083</v>
      </c>
      <c r="E20" s="31"/>
      <c r="F20" s="31"/>
      <c r="G20" s="31"/>
      <c r="H20" s="23"/>
      <c r="L20" s="23"/>
      <c r="M20" s="23"/>
    </row>
    <row r="21" spans="1:13">
      <c r="A21" s="25" t="s">
        <v>1553</v>
      </c>
      <c r="B21" s="42" t="s">
        <v>1541</v>
      </c>
      <c r="C21" s="25" t="s">
        <v>1345</v>
      </c>
      <c r="D21" s="25" t="s">
        <v>1345</v>
      </c>
      <c r="E21" s="31"/>
      <c r="F21" s="31"/>
      <c r="G21" s="31"/>
      <c r="H21" s="23"/>
      <c r="L21" s="23"/>
      <c r="M21" s="23"/>
    </row>
    <row r="22" spans="1:13">
      <c r="A22" s="25" t="s">
        <v>1554</v>
      </c>
      <c r="B22" s="42" t="s">
        <v>1542</v>
      </c>
      <c r="C22" s="25" t="s">
        <v>2082</v>
      </c>
      <c r="D22" s="25" t="s">
        <v>2083</v>
      </c>
      <c r="E22" s="31"/>
      <c r="F22" s="31"/>
      <c r="G22" s="31"/>
      <c r="H22" s="23"/>
      <c r="L22" s="23"/>
      <c r="M22" s="23"/>
    </row>
    <row r="23" spans="1:13">
      <c r="A23" s="25" t="s">
        <v>1555</v>
      </c>
      <c r="B23" s="42" t="s">
        <v>1621</v>
      </c>
      <c r="C23" s="25" t="s">
        <v>1345</v>
      </c>
      <c r="D23" s="25" t="s">
        <v>1345</v>
      </c>
      <c r="E23" s="31"/>
      <c r="F23" s="31"/>
      <c r="G23" s="31"/>
      <c r="H23" s="23"/>
      <c r="L23" s="23"/>
      <c r="M23" s="23"/>
    </row>
    <row r="24" spans="1:13">
      <c r="A24" s="25" t="s">
        <v>1623</v>
      </c>
      <c r="B24" s="42" t="s">
        <v>1622</v>
      </c>
      <c r="C24" s="25" t="s">
        <v>2084</v>
      </c>
      <c r="D24" s="25" t="s">
        <v>1345</v>
      </c>
      <c r="E24" s="31"/>
      <c r="F24" s="31"/>
      <c r="G24" s="31"/>
      <c r="H24" s="23"/>
      <c r="L24" s="23"/>
      <c r="M24" s="23"/>
    </row>
    <row r="25" spans="1:13" outlineLevel="1">
      <c r="A25" s="25" t="s">
        <v>1556</v>
      </c>
      <c r="B25" s="40"/>
      <c r="E25" s="31"/>
      <c r="F25" s="31"/>
      <c r="G25" s="31"/>
      <c r="H25" s="23"/>
      <c r="L25" s="23"/>
      <c r="M25" s="23"/>
    </row>
    <row r="26" spans="1:13" outlineLevel="1">
      <c r="A26" s="25" t="s">
        <v>1559</v>
      </c>
      <c r="B26" s="40"/>
      <c r="E26" s="31"/>
      <c r="F26" s="31"/>
      <c r="G26" s="31"/>
      <c r="H26" s="23"/>
      <c r="L26" s="23"/>
      <c r="M26" s="23"/>
    </row>
    <row r="27" spans="1:13" outlineLevel="1">
      <c r="A27" s="25" t="s">
        <v>1560</v>
      </c>
      <c r="B27" s="40"/>
      <c r="E27" s="31"/>
      <c r="F27" s="31"/>
      <c r="G27" s="31"/>
      <c r="H27" s="23"/>
      <c r="L27" s="23"/>
      <c r="M27" s="23"/>
    </row>
    <row r="28" spans="1:13" outlineLevel="1">
      <c r="A28" s="25" t="s">
        <v>1561</v>
      </c>
      <c r="B28" s="40"/>
      <c r="E28" s="31"/>
      <c r="F28" s="31"/>
      <c r="G28" s="31"/>
      <c r="H28" s="23"/>
      <c r="L28" s="23"/>
      <c r="M28" s="23"/>
    </row>
    <row r="29" spans="1:13" outlineLevel="1">
      <c r="A29" s="25" t="s">
        <v>1562</v>
      </c>
      <c r="B29" s="40"/>
      <c r="E29" s="31"/>
      <c r="F29" s="31"/>
      <c r="G29" s="31"/>
      <c r="H29" s="23"/>
      <c r="L29" s="23"/>
      <c r="M29" s="23"/>
    </row>
    <row r="30" spans="1:13" outlineLevel="1">
      <c r="A30" s="25" t="s">
        <v>1563</v>
      </c>
      <c r="B30" s="40"/>
      <c r="E30" s="31"/>
      <c r="F30" s="31"/>
      <c r="G30" s="31"/>
      <c r="H30" s="23"/>
      <c r="L30" s="23"/>
      <c r="M30" s="23"/>
    </row>
    <row r="31" spans="1:13" outlineLevel="1">
      <c r="A31" s="25" t="s">
        <v>1564</v>
      </c>
      <c r="B31" s="40"/>
      <c r="E31" s="31"/>
      <c r="F31" s="31"/>
      <c r="G31" s="31"/>
      <c r="H31" s="23"/>
      <c r="L31" s="23"/>
      <c r="M31" s="23"/>
    </row>
    <row r="32" spans="1:13" outlineLevel="1">
      <c r="A32" s="25" t="s">
        <v>1565</v>
      </c>
      <c r="B32" s="40"/>
      <c r="E32" s="31"/>
      <c r="F32" s="31"/>
      <c r="G32" s="31"/>
      <c r="H32" s="23"/>
      <c r="L32" s="23"/>
      <c r="M32" s="23"/>
    </row>
    <row r="33" spans="1:13" ht="18.75">
      <c r="A33" s="37"/>
      <c r="B33" s="36" t="s">
        <v>1558</v>
      </c>
      <c r="C33" s="37"/>
      <c r="D33" s="37"/>
      <c r="E33" s="37"/>
      <c r="F33" s="37"/>
      <c r="G33" s="37"/>
      <c r="H33" s="23"/>
      <c r="L33" s="23"/>
      <c r="M33" s="23"/>
    </row>
    <row r="34" spans="1:13" ht="15" customHeight="1">
      <c r="A34" s="44"/>
      <c r="B34" s="45" t="s">
        <v>1543</v>
      </c>
      <c r="C34" s="44" t="s">
        <v>1634</v>
      </c>
      <c r="D34" s="44" t="s">
        <v>1638</v>
      </c>
      <c r="E34" s="44" t="s">
        <v>1544</v>
      </c>
      <c r="F34" s="47"/>
      <c r="G34" s="47"/>
      <c r="H34" s="23"/>
      <c r="L34" s="23"/>
      <c r="M34" s="23"/>
    </row>
    <row r="35" spans="1:13">
      <c r="A35" s="25" t="s">
        <v>1581</v>
      </c>
      <c r="B35" s="129" t="s">
        <v>2082</v>
      </c>
      <c r="C35" s="108"/>
      <c r="D35" s="108" t="s">
        <v>2083</v>
      </c>
      <c r="E35" s="108" t="s">
        <v>2085</v>
      </c>
      <c r="F35" s="99"/>
      <c r="G35" s="99"/>
      <c r="H35" s="23"/>
      <c r="L35" s="23"/>
      <c r="M35" s="23"/>
    </row>
    <row r="36" spans="1:13">
      <c r="A36" s="25" t="s">
        <v>1582</v>
      </c>
      <c r="B36" s="129" t="s">
        <v>2082</v>
      </c>
      <c r="C36" s="108"/>
      <c r="D36" s="108" t="s">
        <v>2083</v>
      </c>
      <c r="E36" s="108" t="s">
        <v>2086</v>
      </c>
      <c r="H36" s="23"/>
      <c r="L36" s="23"/>
      <c r="M36" s="23"/>
    </row>
    <row r="37" spans="1:13">
      <c r="A37" s="25" t="s">
        <v>1583</v>
      </c>
      <c r="B37" s="42"/>
      <c r="H37" s="23"/>
      <c r="L37" s="23"/>
      <c r="M37" s="23"/>
    </row>
    <row r="38" spans="1:13">
      <c r="A38" s="25" t="s">
        <v>1584</v>
      </c>
      <c r="B38" s="42"/>
      <c r="H38" s="23"/>
      <c r="L38" s="23"/>
      <c r="M38" s="23"/>
    </row>
    <row r="39" spans="1:13">
      <c r="A39" s="25" t="s">
        <v>1585</v>
      </c>
      <c r="B39" s="42"/>
      <c r="H39" s="23"/>
      <c r="L39" s="23"/>
      <c r="M39" s="23"/>
    </row>
    <row r="40" spans="1:13">
      <c r="A40" s="25" t="s">
        <v>1586</v>
      </c>
      <c r="B40" s="42"/>
      <c r="H40" s="23"/>
      <c r="L40" s="23"/>
      <c r="M40" s="23"/>
    </row>
    <row r="41" spans="1:13">
      <c r="A41" s="25" t="s">
        <v>1587</v>
      </c>
      <c r="B41" s="42"/>
      <c r="H41" s="23"/>
      <c r="L41" s="23"/>
      <c r="M41" s="23"/>
    </row>
    <row r="42" spans="1:13">
      <c r="A42" s="25" t="s">
        <v>1588</v>
      </c>
      <c r="B42" s="42"/>
      <c r="H42" s="23"/>
      <c r="L42" s="23"/>
      <c r="M42" s="23"/>
    </row>
    <row r="43" spans="1:13">
      <c r="A43" s="25" t="s">
        <v>1589</v>
      </c>
      <c r="B43" s="42"/>
      <c r="H43" s="23"/>
      <c r="L43" s="23"/>
      <c r="M43" s="23"/>
    </row>
    <row r="44" spans="1:13">
      <c r="A44" s="25" t="s">
        <v>1590</v>
      </c>
      <c r="B44" s="42"/>
      <c r="H44" s="23"/>
      <c r="L44" s="23"/>
      <c r="M44" s="23"/>
    </row>
    <row r="45" spans="1:13">
      <c r="A45" s="25" t="s">
        <v>1591</v>
      </c>
      <c r="B45" s="42"/>
      <c r="H45" s="23"/>
      <c r="L45" s="23"/>
      <c r="M45" s="23"/>
    </row>
    <row r="46" spans="1:13">
      <c r="A46" s="25" t="s">
        <v>1592</v>
      </c>
      <c r="B46" s="42"/>
      <c r="H46" s="23"/>
      <c r="L46" s="23"/>
      <c r="M46" s="23"/>
    </row>
    <row r="47" spans="1:13">
      <c r="A47" s="25" t="s">
        <v>1593</v>
      </c>
      <c r="B47" s="42"/>
      <c r="H47" s="23"/>
      <c r="L47" s="23"/>
      <c r="M47" s="23"/>
    </row>
    <row r="48" spans="1:13">
      <c r="A48" s="25" t="s">
        <v>1594</v>
      </c>
      <c r="B48" s="42"/>
      <c r="H48" s="23"/>
      <c r="L48" s="23"/>
      <c r="M48" s="23"/>
    </row>
    <row r="49" spans="1:13">
      <c r="A49" s="25" t="s">
        <v>1595</v>
      </c>
      <c r="B49" s="42"/>
      <c r="H49" s="23"/>
      <c r="L49" s="23"/>
      <c r="M49" s="23"/>
    </row>
    <row r="50" spans="1:13">
      <c r="A50" s="25" t="s">
        <v>1596</v>
      </c>
      <c r="B50" s="42"/>
      <c r="H50" s="23"/>
      <c r="L50" s="23"/>
      <c r="M50" s="23"/>
    </row>
    <row r="51" spans="1:13">
      <c r="A51" s="25" t="s">
        <v>1597</v>
      </c>
      <c r="B51" s="42"/>
      <c r="H51" s="23"/>
      <c r="L51" s="23"/>
      <c r="M51" s="23"/>
    </row>
    <row r="52" spans="1:13">
      <c r="A52" s="25" t="s">
        <v>1598</v>
      </c>
      <c r="B52" s="42"/>
      <c r="H52" s="23"/>
      <c r="L52" s="23"/>
      <c r="M52" s="23"/>
    </row>
    <row r="53" spans="1:13">
      <c r="A53" s="25" t="s">
        <v>1599</v>
      </c>
      <c r="B53" s="42"/>
      <c r="H53" s="23"/>
      <c r="L53" s="23"/>
      <c r="M53" s="23"/>
    </row>
    <row r="54" spans="1:13">
      <c r="A54" s="25" t="s">
        <v>1600</v>
      </c>
      <c r="B54" s="42"/>
      <c r="H54" s="23"/>
      <c r="L54" s="23"/>
      <c r="M54" s="23"/>
    </row>
    <row r="55" spans="1:13">
      <c r="A55" s="25" t="s">
        <v>1601</v>
      </c>
      <c r="B55" s="42"/>
      <c r="H55" s="23"/>
      <c r="L55" s="23"/>
      <c r="M55" s="23"/>
    </row>
    <row r="56" spans="1:13">
      <c r="A56" s="25" t="s">
        <v>1602</v>
      </c>
      <c r="B56" s="42"/>
      <c r="H56" s="23"/>
      <c r="L56" s="23"/>
      <c r="M56" s="23"/>
    </row>
    <row r="57" spans="1:13">
      <c r="A57" s="25" t="s">
        <v>1603</v>
      </c>
      <c r="B57" s="42"/>
      <c r="H57" s="23"/>
      <c r="L57" s="23"/>
      <c r="M57" s="23"/>
    </row>
    <row r="58" spans="1:13">
      <c r="A58" s="25" t="s">
        <v>1604</v>
      </c>
      <c r="B58" s="42"/>
      <c r="H58" s="23"/>
      <c r="L58" s="23"/>
      <c r="M58" s="23"/>
    </row>
    <row r="59" spans="1:13">
      <c r="A59" s="25" t="s">
        <v>1605</v>
      </c>
      <c r="B59" s="42"/>
      <c r="H59" s="23"/>
      <c r="L59" s="23"/>
      <c r="M59" s="23"/>
    </row>
    <row r="60" spans="1:13" outlineLevel="1">
      <c r="A60" s="25" t="s">
        <v>1566</v>
      </c>
      <c r="B60" s="42"/>
      <c r="E60" s="42"/>
      <c r="F60" s="42"/>
      <c r="G60" s="42"/>
      <c r="H60" s="23"/>
      <c r="L60" s="23"/>
      <c r="M60" s="23"/>
    </row>
    <row r="61" spans="1:13" outlineLevel="1">
      <c r="A61" s="25" t="s">
        <v>1567</v>
      </c>
      <c r="B61" s="42"/>
      <c r="E61" s="42"/>
      <c r="F61" s="42"/>
      <c r="G61" s="42"/>
      <c r="H61" s="23"/>
      <c r="L61" s="23"/>
      <c r="M61" s="23"/>
    </row>
    <row r="62" spans="1:13" outlineLevel="1">
      <c r="A62" s="25" t="s">
        <v>1568</v>
      </c>
      <c r="B62" s="42"/>
      <c r="E62" s="42"/>
      <c r="F62" s="42"/>
      <c r="G62" s="42"/>
      <c r="H62" s="23"/>
      <c r="L62" s="23"/>
      <c r="M62" s="23"/>
    </row>
    <row r="63" spans="1:13" outlineLevel="1">
      <c r="A63" s="25" t="s">
        <v>1569</v>
      </c>
      <c r="B63" s="42"/>
      <c r="E63" s="42"/>
      <c r="F63" s="42"/>
      <c r="G63" s="42"/>
      <c r="H63" s="23"/>
      <c r="L63" s="23"/>
      <c r="M63" s="23"/>
    </row>
    <row r="64" spans="1:13" outlineLevel="1">
      <c r="A64" s="25" t="s">
        <v>1570</v>
      </c>
      <c r="B64" s="42"/>
      <c r="E64" s="42"/>
      <c r="F64" s="42"/>
      <c r="G64" s="42"/>
      <c r="H64" s="23"/>
      <c r="L64" s="23"/>
      <c r="M64" s="23"/>
    </row>
    <row r="65" spans="1:14" outlineLevel="1">
      <c r="A65" s="25" t="s">
        <v>1571</v>
      </c>
      <c r="B65" s="42"/>
      <c r="E65" s="42"/>
      <c r="F65" s="42"/>
      <c r="G65" s="42"/>
      <c r="H65" s="23"/>
      <c r="L65" s="23"/>
      <c r="M65" s="23"/>
    </row>
    <row r="66" spans="1:14" outlineLevel="1">
      <c r="A66" s="25" t="s">
        <v>1572</v>
      </c>
      <c r="B66" s="42"/>
      <c r="E66" s="42"/>
      <c r="F66" s="42"/>
      <c r="G66" s="42"/>
      <c r="H66" s="23"/>
      <c r="L66" s="23"/>
      <c r="M66" s="23"/>
    </row>
    <row r="67" spans="1:14" outlineLevel="1">
      <c r="A67" s="25" t="s">
        <v>1573</v>
      </c>
      <c r="B67" s="42"/>
      <c r="E67" s="42"/>
      <c r="F67" s="42"/>
      <c r="G67" s="42"/>
      <c r="H67" s="23"/>
      <c r="L67" s="23"/>
      <c r="M67" s="23"/>
    </row>
    <row r="68" spans="1:14" outlineLevel="1">
      <c r="A68" s="25" t="s">
        <v>1574</v>
      </c>
      <c r="B68" s="42"/>
      <c r="E68" s="42"/>
      <c r="F68" s="42"/>
      <c r="G68" s="42"/>
      <c r="H68" s="23"/>
      <c r="L68" s="23"/>
      <c r="M68" s="23"/>
    </row>
    <row r="69" spans="1:14" outlineLevel="1">
      <c r="A69" s="25" t="s">
        <v>1575</v>
      </c>
      <c r="B69" s="42"/>
      <c r="E69" s="42"/>
      <c r="F69" s="42"/>
      <c r="G69" s="42"/>
      <c r="H69" s="23"/>
      <c r="L69" s="23"/>
      <c r="M69" s="23"/>
    </row>
    <row r="70" spans="1:14" outlineLevel="1">
      <c r="A70" s="25" t="s">
        <v>1576</v>
      </c>
      <c r="B70" s="42"/>
      <c r="E70" s="42"/>
      <c r="F70" s="42"/>
      <c r="G70" s="42"/>
      <c r="H70" s="23"/>
      <c r="L70" s="23"/>
      <c r="M70" s="23"/>
    </row>
    <row r="71" spans="1:14" outlineLevel="1">
      <c r="A71" s="25" t="s">
        <v>1577</v>
      </c>
      <c r="B71" s="42"/>
      <c r="E71" s="42"/>
      <c r="F71" s="42"/>
      <c r="G71" s="42"/>
      <c r="H71" s="23"/>
      <c r="L71" s="23"/>
      <c r="M71" s="23"/>
    </row>
    <row r="72" spans="1:14" outlineLevel="1">
      <c r="A72" s="25" t="s">
        <v>1578</v>
      </c>
      <c r="B72" s="42"/>
      <c r="E72" s="42"/>
      <c r="F72" s="42"/>
      <c r="G72" s="42"/>
      <c r="H72" s="23"/>
      <c r="L72" s="23"/>
      <c r="M72" s="23"/>
    </row>
    <row r="73" spans="1:14" ht="18.75">
      <c r="A73" s="37"/>
      <c r="B73" s="36" t="s">
        <v>1580</v>
      </c>
      <c r="C73" s="37"/>
      <c r="D73" s="37"/>
      <c r="E73" s="37"/>
      <c r="F73" s="37"/>
      <c r="G73" s="37"/>
      <c r="H73" s="23"/>
    </row>
    <row r="74" spans="1:14" ht="15" customHeight="1">
      <c r="A74" s="44"/>
      <c r="B74" s="45" t="s">
        <v>918</v>
      </c>
      <c r="C74" s="44" t="s">
        <v>1642</v>
      </c>
      <c r="D74" s="44"/>
      <c r="E74" s="47"/>
      <c r="F74" s="47"/>
      <c r="G74" s="47"/>
      <c r="H74" s="55"/>
      <c r="I74" s="55"/>
      <c r="J74" s="55"/>
      <c r="K74" s="55"/>
      <c r="L74" s="55"/>
      <c r="M74" s="55"/>
      <c r="N74" s="55"/>
    </row>
    <row r="75" spans="1:14">
      <c r="A75" s="25" t="s">
        <v>1606</v>
      </c>
      <c r="B75" s="25" t="s">
        <v>1624</v>
      </c>
      <c r="C75" s="642">
        <v>67</v>
      </c>
      <c r="H75" s="23"/>
    </row>
    <row r="76" spans="1:14">
      <c r="A76" s="25" t="s">
        <v>1607</v>
      </c>
      <c r="B76" s="25" t="s">
        <v>1640</v>
      </c>
      <c r="C76" s="591">
        <v>169</v>
      </c>
      <c r="H76" s="23"/>
    </row>
    <row r="77" spans="1:14" outlineLevel="1">
      <c r="A77" s="25" t="s">
        <v>1608</v>
      </c>
      <c r="H77" s="23"/>
    </row>
    <row r="78" spans="1:14" outlineLevel="1">
      <c r="A78" s="25" t="s">
        <v>1609</v>
      </c>
      <c r="H78" s="23"/>
    </row>
    <row r="79" spans="1:14" outlineLevel="1">
      <c r="A79" s="25" t="s">
        <v>1610</v>
      </c>
      <c r="H79" s="23"/>
    </row>
    <row r="80" spans="1:14" outlineLevel="1">
      <c r="A80" s="25" t="s">
        <v>1611</v>
      </c>
      <c r="H80" s="23"/>
    </row>
    <row r="81" spans="1:8">
      <c r="A81" s="44"/>
      <c r="B81" s="45" t="s">
        <v>1612</v>
      </c>
      <c r="C81" s="44" t="s">
        <v>515</v>
      </c>
      <c r="D81" s="44" t="s">
        <v>516</v>
      </c>
      <c r="E81" s="47" t="s">
        <v>930</v>
      </c>
      <c r="F81" s="47" t="s">
        <v>1115</v>
      </c>
      <c r="G81" s="47" t="s">
        <v>1633</v>
      </c>
      <c r="H81" s="23"/>
    </row>
    <row r="82" spans="1:8">
      <c r="A82" s="25" t="s">
        <v>1613</v>
      </c>
      <c r="B82" s="25" t="s">
        <v>1627</v>
      </c>
      <c r="C82" s="527">
        <v>0</v>
      </c>
      <c r="D82" s="589" t="s">
        <v>1345</v>
      </c>
      <c r="E82" s="533" t="s">
        <v>1345</v>
      </c>
      <c r="F82" s="533" t="s">
        <v>1345</v>
      </c>
      <c r="G82" s="590">
        <f>+C82</f>
        <v>0</v>
      </c>
      <c r="H82" s="23"/>
    </row>
    <row r="83" spans="1:8">
      <c r="A83" s="25" t="s">
        <v>1614</v>
      </c>
      <c r="B83" s="25" t="s">
        <v>1630</v>
      </c>
      <c r="C83" s="527">
        <v>0</v>
      </c>
      <c r="D83" s="533" t="s">
        <v>1345</v>
      </c>
      <c r="E83" s="533" t="s">
        <v>1345</v>
      </c>
      <c r="F83" s="533" t="s">
        <v>1345</v>
      </c>
      <c r="G83" s="527">
        <f>+C83</f>
        <v>0</v>
      </c>
      <c r="H83" s="23"/>
    </row>
    <row r="84" spans="1:8">
      <c r="A84" s="25" t="s">
        <v>1615</v>
      </c>
      <c r="B84" s="25" t="s">
        <v>1628</v>
      </c>
      <c r="C84" s="527">
        <v>0</v>
      </c>
      <c r="D84" s="533" t="s">
        <v>1345</v>
      </c>
      <c r="E84" s="533" t="s">
        <v>1345</v>
      </c>
      <c r="F84" s="533" t="s">
        <v>1345</v>
      </c>
      <c r="G84" s="527">
        <f>+C84</f>
        <v>0</v>
      </c>
      <c r="H84" s="23"/>
    </row>
    <row r="85" spans="1:8">
      <c r="A85" s="25" t="s">
        <v>1616</v>
      </c>
      <c r="B85" s="25" t="s">
        <v>1629</v>
      </c>
      <c r="C85" s="527">
        <v>0</v>
      </c>
      <c r="D85" s="533" t="s">
        <v>1345</v>
      </c>
      <c r="E85" s="533" t="s">
        <v>1345</v>
      </c>
      <c r="F85" s="533" t="s">
        <v>1345</v>
      </c>
      <c r="G85" s="527">
        <f>+C85</f>
        <v>0</v>
      </c>
      <c r="H85" s="23"/>
    </row>
    <row r="86" spans="1:8">
      <c r="A86" s="25" t="s">
        <v>1632</v>
      </c>
      <c r="B86" s="25" t="s">
        <v>1631</v>
      </c>
      <c r="C86" s="527">
        <v>0</v>
      </c>
      <c r="D86" s="533" t="s">
        <v>1345</v>
      </c>
      <c r="E86" s="533" t="s">
        <v>1345</v>
      </c>
      <c r="F86" s="533" t="s">
        <v>1345</v>
      </c>
      <c r="G86" s="527">
        <f>+C86</f>
        <v>0</v>
      </c>
      <c r="H86" s="23"/>
    </row>
    <row r="87" spans="1:8" outlineLevel="1">
      <c r="A87" s="25" t="s">
        <v>1617</v>
      </c>
      <c r="H87" s="23"/>
    </row>
    <row r="88" spans="1:8" outlineLevel="1">
      <c r="A88" s="25" t="s">
        <v>1618</v>
      </c>
      <c r="H88" s="23"/>
    </row>
    <row r="89" spans="1:8" outlineLevel="1">
      <c r="A89" s="25" t="s">
        <v>1619</v>
      </c>
      <c r="H89" s="23"/>
    </row>
    <row r="90" spans="1:8" outlineLevel="1">
      <c r="A90" s="25" t="s">
        <v>1620</v>
      </c>
      <c r="H90" s="23"/>
    </row>
    <row r="91" spans="1:8">
      <c r="H91" s="23"/>
    </row>
    <row r="92" spans="1:8">
      <c r="H92" s="23"/>
    </row>
    <row r="93" spans="1:8">
      <c r="H93" s="23"/>
    </row>
    <row r="94" spans="1:8">
      <c r="H94" s="23"/>
    </row>
    <row r="95" spans="1:8">
      <c r="H95" s="23"/>
    </row>
    <row r="96" spans="1:8">
      <c r="H96" s="23"/>
    </row>
    <row r="97" spans="8:8">
      <c r="H97" s="23"/>
    </row>
    <row r="98" spans="8:8">
      <c r="H98" s="23"/>
    </row>
    <row r="99" spans="8:8">
      <c r="H99" s="23"/>
    </row>
    <row r="100" spans="8:8">
      <c r="H100" s="23"/>
    </row>
    <row r="101" spans="8:8">
      <c r="H101" s="23"/>
    </row>
    <row r="102" spans="8:8">
      <c r="H102" s="23"/>
    </row>
    <row r="103" spans="8:8">
      <c r="H103" s="23"/>
    </row>
    <row r="104" spans="8:8">
      <c r="H104" s="23"/>
    </row>
    <row r="105" spans="8:8">
      <c r="H105" s="23"/>
    </row>
    <row r="106" spans="8:8">
      <c r="H106" s="23"/>
    </row>
    <row r="107" spans="8:8">
      <c r="H107" s="23"/>
    </row>
    <row r="108" spans="8:8">
      <c r="H108" s="23"/>
    </row>
    <row r="109" spans="8:8">
      <c r="H109" s="23"/>
    </row>
    <row r="110" spans="8:8">
      <c r="H110" s="23"/>
    </row>
    <row r="111" spans="8:8">
      <c r="H111" s="23"/>
    </row>
    <row r="112" spans="8:8">
      <c r="H112" s="23"/>
    </row>
  </sheetData>
  <sheetProtection algorithmName="SHA-512" hashValue="+OnfLnRPTwNnmmTiqmKpxaCcViMFcY3nhG97ikClS6mR5r8y9WeBuLpb1JCI1e44B+fMdgBdrVOC7o+Vjooktg==" saltValue="I4LQJ4DR61UQLrV9RUXgDQ==" spinCount="100000" sheet="1" formatCells="0" formatColumns="0" formatRows="0" insertHyperlinks="0" sort="0" autoFilter="0" pivotTables="0"/>
  <protectedRanges>
    <protectedRange sqref="C4 C14:D24 B36 B35 C35:E72 B37:B72 C75:C80 B77:B80 C82:G90 B87:B90" name="Optional ECBECAIs"/>
  </protectedRanges>
  <mergeCells count="1">
    <mergeCell ref="A1:B1"/>
  </mergeCells>
  <hyperlinks>
    <hyperlink ref="B8" location="'E. Optional ECB-ECAIs data'!B33" display="2.  Additional information on the swaps"/>
    <hyperlink ref="B7" location="'E. Optional ECB-ECAIs data'!B12" display="1. Additional information on the programme"/>
    <hyperlink ref="B9" location="'E. Optional ECB-ECAIs data'!B73" display="3.  Additional information on the asset distribution"/>
  </hyperlinks>
  <pageMargins left="0.70866141732283472" right="0.70866141732283472" top="0.74803149606299213" bottom="0.74803149606299213" header="0.31496062992125984" footer="0.31496062992125984"/>
  <pageSetup paperSize="9" scale="50" fitToHeight="0" orientation="landscape" r:id="rId1"/>
  <headerFooter>
    <oddHeader>&amp;R&amp;G</oddHeader>
  </headerFooter>
  <legacyDrawingHF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Feuilles de calcul</vt:lpstr>
      </vt:variant>
      <vt:variant>
        <vt:i4>9</vt:i4>
      </vt:variant>
      <vt:variant>
        <vt:lpstr>Plages nommées</vt:lpstr>
      </vt:variant>
      <vt:variant>
        <vt:i4>12</vt:i4>
      </vt:variant>
    </vt:vector>
  </HeadingPairs>
  <TitlesOfParts>
    <vt:vector size="21" baseType="lpstr">
      <vt:lpstr>Disclaimer</vt:lpstr>
      <vt:lpstr>Introduction</vt:lpstr>
      <vt:lpstr>A. HTT General</vt:lpstr>
      <vt:lpstr>B1. HTT Mortgage Assets</vt:lpstr>
      <vt:lpstr>B2. HTT Public Sector Assets</vt:lpstr>
      <vt:lpstr>B3. HTT Shipping Assets</vt:lpstr>
      <vt:lpstr>C. HTT Harmonised Glossary</vt:lpstr>
      <vt:lpstr>D. NTT National Transp Template</vt:lpstr>
      <vt:lpstr>E. Optional ECB-ECAIs data</vt:lpstr>
      <vt:lpstr>Disclaimer!general_tc</vt:lpstr>
      <vt:lpstr>Disclaimer!Impression_des_titres</vt:lpstr>
      <vt:lpstr>Disclaimer!privacy_policy</vt:lpstr>
      <vt:lpstr>'A. HTT General'!Zone_d_impression</vt:lpstr>
      <vt:lpstr>'B1. HTT Mortgage Assets'!Zone_d_impression</vt:lpstr>
      <vt:lpstr>'B2. HTT Public Sector Assets'!Zone_d_impression</vt:lpstr>
      <vt:lpstr>'B3. HTT Shipping Assets'!Zone_d_impression</vt:lpstr>
      <vt:lpstr>'C. HTT Harmonised Glossary'!Zone_d_impression</vt:lpstr>
      <vt:lpstr>'D. NTT National Transp Template'!Zone_d_impression</vt:lpstr>
      <vt:lpstr>Disclaimer!Zone_d_impression</vt:lpstr>
      <vt:lpstr>'E. Optional ECB-ECAIs data'!Zone_d_impression</vt:lpstr>
      <vt:lpstr>Introduction!Zone_d_impression</vt:lpstr>
    </vt:vector>
  </TitlesOfParts>
  <Company>European Mortgage Federation</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Paolo Colonna</dc:creator>
  <cp:lastModifiedBy>KIM Estelle</cp:lastModifiedBy>
  <cp:lastPrinted>2019-05-02T13:15:28Z</cp:lastPrinted>
  <dcterms:created xsi:type="dcterms:W3CDTF">2016-04-21T08:07:20Z</dcterms:created>
  <dcterms:modified xsi:type="dcterms:W3CDTF">2019-10-29T10:27:01Z</dcterms:modified>
</cp:coreProperties>
</file>